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550" activeTab="0"/>
  </bookViews>
  <sheets>
    <sheet name="01收支总表" sheetId="1" r:id="rId1"/>
    <sheet name="02收入总表" sheetId="2" r:id="rId2"/>
    <sheet name="03支出总表" sheetId="3" r:id="rId3"/>
    <sheet name="04财政拨款收支表" sheetId="4" r:id="rId4"/>
    <sheet name="05一般公共预算支出表" sheetId="5" r:id="rId5"/>
    <sheet name="06一般公共预算基本支出表" sheetId="6" r:id="rId6"/>
    <sheet name="07政府性基金预算支出表" sheetId="7" r:id="rId7"/>
    <sheet name="08三公经费预算表" sheetId="8" r:id="rId8"/>
  </sheets>
  <definedNames>
    <definedName name="_xlnm.Print_Titles" localSheetId="0">'01收支总表'!$3:$5</definedName>
    <definedName name="_xlnm.Print_Titles" localSheetId="3">'04财政拨款收支表'!$3:$5</definedName>
    <definedName name="_xlnm.Print_Titles" localSheetId="4">'05一般公共预算支出表'!$5:$6</definedName>
    <definedName name="_xlnm.Print_Titles" localSheetId="5">'06一般公共预算基本支出表'!$1:$6</definedName>
  </definedNames>
  <calcPr fullCalcOnLoad="1"/>
</workbook>
</file>

<file path=xl/sharedStrings.xml><?xml version="1.0" encoding="utf-8"?>
<sst xmlns="http://schemas.openxmlformats.org/spreadsheetml/2006/main" count="421" uniqueCount="246">
  <si>
    <t>附件3</t>
  </si>
  <si>
    <t>表01</t>
  </si>
  <si>
    <t>部门收支预算总表</t>
  </si>
  <si>
    <t>经济发展局</t>
  </si>
  <si>
    <t>单位：万元</t>
  </si>
  <si>
    <t>收                    入</t>
  </si>
  <si>
    <t>支                    出</t>
  </si>
  <si>
    <t>项目</t>
  </si>
  <si>
    <t>预算数</t>
  </si>
  <si>
    <t>一、财政拨款</t>
  </si>
  <si>
    <t>一、一般公共服务支出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</si>
  <si>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</si>
  <si>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</si>
  <si>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</si>
  <si>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</si>
  <si>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</si>
  <si>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</si>
  <si>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</si>
  <si>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</si>
  <si>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</si>
  <si>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</si>
  <si>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</si>
  <si>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</si>
  <si>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 xml:space="preserve">    一般公共预算拨款</t>
  </si>
  <si>
    <t xml:space="preserve">    发展与改革事务</t>
  </si>
  <si>
    <t xml:space="preserve">    政府性基金预算拨款</t>
  </si>
  <si>
    <t xml:space="preserve">      行政运行（发展与改革）</t>
  </si>
  <si>
    <t>二、专户资金</t>
  </si>
  <si>
    <t xml:space="preserve">      一般行政管理事务（发展与改革）</t>
  </si>
  <si>
    <t>三、事业收入（不含专户资金）</t>
  </si>
  <si>
    <t xml:space="preserve">      战略规划与实施</t>
  </si>
  <si>
    <t>四、事业单位经营收入</t>
  </si>
  <si>
    <t xml:space="preserve">      其他发展与改革事务支出</t>
  </si>
  <si>
    <t>五、上级补助收入</t>
  </si>
  <si>
    <t xml:space="preserve">    统计信息事务</t>
  </si>
  <si>
    <t>六、附属单位上缴收入</t>
  </si>
  <si>
    <t xml:space="preserve">      专项普查活动</t>
  </si>
  <si>
    <t>七、其他收入</t>
  </si>
  <si>
    <t xml:space="preserve">    人力资源事务</t>
  </si>
  <si>
    <t xml:space="preserve">      引进人才费用</t>
  </si>
  <si>
    <t xml:space="preserve">    市场监督管理事务</t>
  </si>
  <si>
    <t xml:space="preserve">      市场主体管理</t>
  </si>
  <si>
    <t>二、教育支出</t>
  </si>
  <si>
    <t xml:space="preserve">    其他教育支出</t>
  </si>
  <si>
    <t xml:space="preserve">      其他教育支出</t>
  </si>
  <si>
    <t>三、科学技术支出</t>
  </si>
  <si>
    <t xml:space="preserve">    科学技术管理事务</t>
  </si>
  <si>
    <t xml:space="preserve">      一般行政管理事务（科学技术管理）</t>
  </si>
  <si>
    <t xml:space="preserve">    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</si>
  <si>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</si>
  <si>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</si>
  <si>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</si>
  <si>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科技条件专项</t>
  </si>
  <si>
    <t xml:space="preserve">    科学技术普及</t>
  </si>
  <si>
    <t xml:space="preserve">      科普活动</t>
  </si>
  <si>
    <t xml:space="preserve">    其他科学技术支出</t>
  </si>
  <si>
    <t xml:space="preserve">      其他科学技术支出</t>
  </si>
  <si>
    <t>四、社会保障和就业支出</t>
  </si>
  <si>
    <t xml:space="preserve">    行政事业单位养老支出</t>
  </si>
  <si>
    <t xml:space="preserve">      机关事业单位基本养老保险缴费支出</t>
  </si>
  <si>
    <t xml:space="preserve">      机关事业单位职业年金缴费支出</t>
  </si>
  <si>
    <t>五、卫生健康支出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</si>
  <si>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</si>
  <si>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</si>
  <si>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</si>
  <si>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</si>
  <si>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>六、节能环保支出</t>
  </si>
  <si>
    <t xml:space="preserve">    环境保护管理事务</t>
  </si>
  <si>
    <t xml:space="preserve">      一般行政管理事务（环境保护）</t>
  </si>
  <si>
    <t xml:space="preserve">      其他环境保护管理事务支出</t>
  </si>
  <si>
    <t xml:space="preserve">    污染防治</t>
  </si>
  <si>
    <t xml:space="preserve">      大气</t>
  </si>
  <si>
    <t xml:space="preserve">      其他污染防治支出</t>
  </si>
  <si>
    <t xml:space="preserve">    能源节约利用</t>
  </si>
  <si>
    <t xml:space="preserve">      能源节约利用</t>
  </si>
  <si>
    <t>七、城乡社区支出</t>
  </si>
  <si>
    <t xml:space="preserve">   其他城乡社区支出</t>
  </si>
  <si>
    <t xml:space="preserve">     其他城乡社区支出</t>
  </si>
  <si>
    <t>八、农林水支出</t>
  </si>
  <si>
    <t xml:space="preserve">    其他农林水支出</t>
  </si>
  <si>
    <t xml:space="preserve">      其他农林水支出</t>
  </si>
  <si>
    <t>九、资源勘探工业信息等支出</t>
  </si>
  <si>
    <t xml:space="preserve">    制造业</t>
  </si>
  <si>
    <t xml:space="preserve">      其他制造业支出</t>
  </si>
  <si>
    <t xml:space="preserve">   支持中小企业发展和管理支出</t>
  </si>
  <si>
    <t xml:space="preserve">     中小企业发展专项</t>
  </si>
  <si>
    <t xml:space="preserve">   其他资源勘探工业信息等支出</t>
  </si>
  <si>
    <t xml:space="preserve">     其他资源勘探工业信息等支出</t>
  </si>
  <si>
    <t>十、住房保障支出</t>
  </si>
  <si>
    <t xml:space="preserve">    住房改革支出</t>
  </si>
  <si>
    <t xml:space="preserve">      住房公积金</t>
  </si>
  <si>
    <t>十一、粮油物资储备支出</t>
  </si>
  <si>
    <t xml:space="preserve">      粮油储备</t>
  </si>
  <si>
    <t xml:space="preserve">        其他粮油储备支出</t>
  </si>
  <si>
    <t>十二、其他支出</t>
  </si>
  <si>
    <t xml:space="preserve">      其他支出</t>
  </si>
  <si>
    <t xml:space="preserve">       其他支出</t>
  </si>
  <si>
    <t>本年收入合计</t>
  </si>
  <si>
    <t>本年支出合计</t>
  </si>
  <si>
    <t>八、用累计盈余弥补收支差额</t>
  </si>
  <si>
    <t>九、上年结转</t>
  </si>
  <si>
    <t>其中：财政拨款结转</t>
  </si>
  <si>
    <t xml:space="preserve">     专户资金结转</t>
  </si>
  <si>
    <t xml:space="preserve">     其他资金结转</t>
  </si>
  <si>
    <t>收  入  总  计</t>
  </si>
  <si>
    <t>支  出  总  计</t>
  </si>
  <si>
    <t>科目均细化至支出功能分类的项级科目</t>
  </si>
  <si>
    <t>表02</t>
  </si>
  <si>
    <t>部门收入预算总表</t>
  </si>
  <si>
    <t>单位名称</t>
  </si>
  <si>
    <t>专户资金</t>
  </si>
  <si>
    <t>事业收入（不含专户资金）</t>
  </si>
  <si>
    <t>其他收入</t>
  </si>
  <si>
    <t>上级补助收入</t>
  </si>
  <si>
    <t>附属单位上缴收入</t>
  </si>
  <si>
    <t>用累计盈余弥补收支差额</t>
  </si>
  <si>
    <t>一般公共预算拨款</t>
  </si>
  <si>
    <t>政府性基金预算拨款</t>
  </si>
  <si>
    <t xml:space="preserve">  宁波杭州湾新区经济发展局本级</t>
  </si>
  <si>
    <t xml:space="preserve">  宁波杭州湾新区环境保护监测站</t>
  </si>
  <si>
    <t xml:space="preserve">  宁波杭州湾新区科技创业服务中心</t>
  </si>
  <si>
    <t>表03</t>
  </si>
  <si>
    <t>部门支出预算总表</t>
  </si>
  <si>
    <t>基本支出</t>
  </si>
  <si>
    <t>项目支出</t>
  </si>
  <si>
    <t>事业单位经营支出</t>
  </si>
  <si>
    <t>对附属单位补助支出</t>
  </si>
  <si>
    <t>上缴上级支出</t>
  </si>
  <si>
    <t>人员支出</t>
  </si>
  <si>
    <t>日常公用支出</t>
  </si>
  <si>
    <t>表04</t>
  </si>
  <si>
    <t>财政拨款收支预算表</t>
  </si>
  <si>
    <t>一、本年收入</t>
  </si>
  <si>
    <t>一、本年支出</t>
  </si>
  <si>
    <t>1.一般公共服务支出</t>
  </si>
  <si>
    <t>2.教育支出</t>
  </si>
  <si>
    <r>
      <t>3</t>
    </r>
    <r>
      <rPr>
        <sz val="10"/>
        <rFont val="宋体"/>
        <family val="0"/>
      </rPr>
      <t>.</t>
    </r>
    <r>
      <rPr>
        <sz val="10"/>
        <rFont val="宋体"/>
        <family val="0"/>
      </rPr>
      <t>科学技术支出</t>
    </r>
  </si>
  <si>
    <r>
      <t>4</t>
    </r>
    <r>
      <rPr>
        <sz val="10"/>
        <rFont val="宋体"/>
        <family val="0"/>
      </rPr>
      <t>.</t>
    </r>
    <r>
      <rPr>
        <sz val="10"/>
        <rFont val="宋体"/>
        <family val="0"/>
      </rPr>
      <t>社会保障和就业支出</t>
    </r>
  </si>
  <si>
    <r>
      <t>5</t>
    </r>
    <r>
      <rPr>
        <sz val="10"/>
        <rFont val="宋体"/>
        <family val="0"/>
      </rPr>
      <t>.</t>
    </r>
    <r>
      <rPr>
        <sz val="10"/>
        <rFont val="宋体"/>
        <family val="0"/>
      </rPr>
      <t>卫生健康支出</t>
    </r>
  </si>
  <si>
    <r>
      <t>6</t>
    </r>
    <r>
      <rPr>
        <sz val="10"/>
        <rFont val="宋体"/>
        <family val="0"/>
      </rPr>
      <t>.</t>
    </r>
    <r>
      <rPr>
        <sz val="10"/>
        <rFont val="宋体"/>
        <family val="0"/>
      </rPr>
      <t>节能环保支出</t>
    </r>
  </si>
  <si>
    <r>
      <t>7</t>
    </r>
    <r>
      <rPr>
        <sz val="10"/>
        <rFont val="宋体"/>
        <family val="0"/>
      </rPr>
      <t>.</t>
    </r>
    <r>
      <rPr>
        <sz val="10"/>
        <rFont val="宋体"/>
        <family val="0"/>
      </rPr>
      <t>城乡社区支出</t>
    </r>
  </si>
  <si>
    <r>
      <t xml:space="preserve">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其他城乡社区支出</t>
    </r>
  </si>
  <si>
    <r>
      <t xml:space="preserve"> 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其他城乡社区支出</t>
    </r>
  </si>
  <si>
    <r>
      <t>8</t>
    </r>
    <r>
      <rPr>
        <sz val="10"/>
        <rFont val="宋体"/>
        <family val="0"/>
      </rPr>
      <t>.</t>
    </r>
    <r>
      <rPr>
        <sz val="10"/>
        <rFont val="宋体"/>
        <family val="0"/>
      </rPr>
      <t>农林水支出</t>
    </r>
  </si>
  <si>
    <r>
      <t>9</t>
    </r>
    <r>
      <rPr>
        <sz val="10"/>
        <rFont val="宋体"/>
        <family val="0"/>
      </rPr>
      <t>.</t>
    </r>
    <r>
      <rPr>
        <sz val="10"/>
        <rFont val="宋体"/>
        <family val="0"/>
      </rPr>
      <t>资源勘探工业信息等支出</t>
    </r>
  </si>
  <si>
    <r>
      <t>1</t>
    </r>
    <r>
      <rPr>
        <sz val="10"/>
        <rFont val="宋体"/>
        <family val="0"/>
      </rPr>
      <t>0.</t>
    </r>
    <r>
      <rPr>
        <sz val="10"/>
        <rFont val="宋体"/>
        <family val="0"/>
      </rPr>
      <t>住房保障支出</t>
    </r>
  </si>
  <si>
    <r>
      <t xml:space="preserve">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住房改革支出</t>
    </r>
  </si>
  <si>
    <r>
      <t xml:space="preserve"> 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住房公积金</t>
    </r>
  </si>
  <si>
    <r>
      <t>1</t>
    </r>
    <r>
      <rPr>
        <sz val="10"/>
        <rFont val="宋体"/>
        <family val="0"/>
      </rPr>
      <t>1.</t>
    </r>
    <r>
      <rPr>
        <sz val="10"/>
        <rFont val="宋体"/>
        <family val="0"/>
      </rPr>
      <t>粮油物资储备支出</t>
    </r>
  </si>
  <si>
    <t xml:space="preserve">     粮油储备</t>
  </si>
  <si>
    <t xml:space="preserve">       其他粮油储备支出</t>
  </si>
  <si>
    <r>
      <t>1</t>
    </r>
    <r>
      <rPr>
        <sz val="10"/>
        <rFont val="宋体"/>
        <family val="0"/>
      </rPr>
      <t>2.</t>
    </r>
    <r>
      <rPr>
        <sz val="10"/>
        <rFont val="宋体"/>
        <family val="0"/>
      </rPr>
      <t>其他支出</t>
    </r>
  </si>
  <si>
    <t xml:space="preserve">     其他支出</t>
  </si>
  <si>
    <t>二、上年结转</t>
  </si>
  <si>
    <t>二、结转下年</t>
  </si>
  <si>
    <t xml:space="preserve">    政府性基金预算结转</t>
  </si>
  <si>
    <t xml:space="preserve">     </t>
  </si>
  <si>
    <t>科目细化至支出功能分类的项级科目</t>
  </si>
  <si>
    <t>表05</t>
  </si>
  <si>
    <t>一般公共预算支出表</t>
  </si>
  <si>
    <t>功能科目</t>
  </si>
  <si>
    <r>
      <t>2019</t>
    </r>
    <r>
      <rPr>
        <sz val="10"/>
        <rFont val="宋体"/>
        <family val="0"/>
      </rPr>
      <t>年执行数</t>
    </r>
  </si>
  <si>
    <t>2020年预算数</t>
  </si>
  <si>
    <t>2020年预算数比2019年执行数</t>
  </si>
  <si>
    <t>科目编码</t>
  </si>
  <si>
    <t>科目名称</t>
  </si>
  <si>
    <t>增减额</t>
  </si>
  <si>
    <t>增减比例</t>
  </si>
  <si>
    <r>
      <t>2</t>
    </r>
    <r>
      <rPr>
        <sz val="10"/>
        <rFont val="宋体"/>
        <family val="0"/>
      </rPr>
      <t>0104</t>
    </r>
  </si>
  <si>
    <t>2010401</t>
  </si>
  <si>
    <r>
      <t xml:space="preserve">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应用技术研究与开发</t>
    </r>
  </si>
  <si>
    <r>
      <t xml:space="preserve">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产业技术研究与开发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</si>
  <si>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科技重大项目</t>
    </r>
  </si>
  <si>
    <r>
      <t xml:space="preserve">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科技重大专项</t>
    </r>
  </si>
  <si>
    <r>
      <t xml:space="preserve">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科技奖励</t>
    </r>
  </si>
  <si>
    <t xml:space="preserve">    其他节能环保支出</t>
  </si>
  <si>
    <t xml:space="preserve">      其他节能环保支出</t>
  </si>
  <si>
    <t>表06</t>
  </si>
  <si>
    <t>一般公共预算基本支出表</t>
  </si>
  <si>
    <t>部门预算支出经济分类科目</t>
  </si>
  <si>
    <t>2020年基本支出</t>
  </si>
  <si>
    <t>人员经费</t>
  </si>
  <si>
    <t>公用经费</t>
  </si>
  <si>
    <t>301</t>
  </si>
  <si>
    <t>工资福利支出</t>
  </si>
  <si>
    <t xml:space="preserve">  30101</t>
  </si>
  <si>
    <t xml:space="preserve">    基本工资</t>
  </si>
  <si>
    <t xml:space="preserve">  30102</t>
  </si>
  <si>
    <t xml:space="preserve">    津贴补贴</t>
  </si>
  <si>
    <t xml:space="preserve">  30103</t>
  </si>
  <si>
    <t xml:space="preserve">    奖金</t>
  </si>
  <si>
    <t xml:space="preserve">  30107</t>
  </si>
  <si>
    <t xml:space="preserve">    绩效工资</t>
  </si>
  <si>
    <t xml:space="preserve">  30108</t>
  </si>
  <si>
    <t xml:space="preserve">    机关事业单位基本养老保险缴费</t>
  </si>
  <si>
    <t xml:space="preserve">  30109</t>
  </si>
  <si>
    <t xml:space="preserve">    职业年金缴费</t>
  </si>
  <si>
    <t xml:space="preserve">  30110</t>
  </si>
  <si>
    <t xml:space="preserve">    职工基本医疗保险缴费</t>
  </si>
  <si>
    <t xml:space="preserve">  30111</t>
  </si>
  <si>
    <t xml:space="preserve">    公务员医疗补助缴费</t>
  </si>
  <si>
    <t xml:space="preserve">  30112</t>
  </si>
  <si>
    <t xml:space="preserve">    其他社会保障缴费</t>
  </si>
  <si>
    <t xml:space="preserve">  30113</t>
  </si>
  <si>
    <t xml:space="preserve">    住房公积金</t>
  </si>
  <si>
    <t>302</t>
  </si>
  <si>
    <t>商品和服务支出</t>
  </si>
  <si>
    <t xml:space="preserve">  30201</t>
  </si>
  <si>
    <t xml:space="preserve">    办公费</t>
  </si>
  <si>
    <t xml:space="preserve">  30211</t>
  </si>
  <si>
    <t xml:space="preserve">    差旅费</t>
  </si>
  <si>
    <t xml:space="preserve">  30217</t>
  </si>
  <si>
    <t xml:space="preserve">    公务接待费</t>
  </si>
  <si>
    <t xml:space="preserve">  30228</t>
  </si>
  <si>
    <t xml:space="preserve">    工会经费</t>
  </si>
  <si>
    <t xml:space="preserve">  30229</t>
  </si>
  <si>
    <t xml:space="preserve">    福利费</t>
  </si>
  <si>
    <t xml:space="preserve">  30239</t>
  </si>
  <si>
    <t xml:space="preserve">    其他交通费用</t>
  </si>
  <si>
    <t xml:space="preserve">  30299</t>
  </si>
  <si>
    <t xml:space="preserve">    其他商品和服务支出</t>
  </si>
  <si>
    <t>303</t>
  </si>
  <si>
    <t>对个人和家庭的补助</t>
  </si>
  <si>
    <t xml:space="preserve">  30302</t>
  </si>
  <si>
    <t xml:space="preserve">    退休费</t>
  </si>
  <si>
    <t xml:space="preserve">  30309</t>
  </si>
  <si>
    <t xml:space="preserve">    奖励金</t>
  </si>
  <si>
    <t xml:space="preserve">  30399</t>
  </si>
  <si>
    <t xml:space="preserve">    其他对个人和家庭的补助支出</t>
  </si>
  <si>
    <t>科目细化至支出部门预算支出经济分类的款级科目</t>
  </si>
  <si>
    <t>表07</t>
  </si>
  <si>
    <t>政府性基金预算支出表</t>
  </si>
  <si>
    <t>本年政府性基金预算支出</t>
  </si>
  <si>
    <t>经济发展局没有政府性基金预算拨款安排的支出，故本表无数据。</t>
  </si>
  <si>
    <t>表08</t>
  </si>
  <si>
    <t>一般公共预算“三公”经费支出表</t>
  </si>
  <si>
    <t>项  目</t>
  </si>
  <si>
    <r>
      <t>2020</t>
    </r>
    <r>
      <rPr>
        <sz val="10"/>
        <rFont val="宋体"/>
        <family val="0"/>
      </rPr>
      <t>年预算数</t>
    </r>
  </si>
  <si>
    <t>合  计</t>
  </si>
  <si>
    <t>1.因公出国（境）费用</t>
  </si>
  <si>
    <t xml:space="preserve">  其中：一般因公出国（境）费用</t>
  </si>
  <si>
    <t xml:space="preserve">        学术交流因公出国（境）费用</t>
  </si>
  <si>
    <t>2.公务接待费</t>
  </si>
  <si>
    <t>3.公务用车购置及运行费</t>
  </si>
  <si>
    <t xml:space="preserve">  其中：公务用车购置</t>
  </si>
  <si>
    <t xml:space="preserve">       公务用车运行维护费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</si>
</sst>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#,##0.0000"/>
    <numFmt numFmtId="179" formatCode=";;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10"/>
      <name val="方正书宋_GBK"/>
      <family val="0"/>
    </font>
    <font>
      <sz val="9"/>
      <name val="创艺简标宋"/>
      <family val="0"/>
    </font>
    <font>
      <sz val="22"/>
      <name val="创艺简标宋"/>
      <family val="0"/>
    </font>
    <font>
      <b/>
      <sz val="20"/>
      <name val="创艺简标宋"/>
      <family val="0"/>
    </font>
    <font>
      <sz val="10"/>
      <name val="创艺简标宋"/>
      <family val="0"/>
    </font>
    <font>
      <b/>
      <sz val="10"/>
      <name val="宋体"/>
      <family val="0"/>
    </font>
    <font>
      <sz val="9"/>
      <name val="方正书宋_GBK"/>
      <family val="0"/>
    </font>
    <font>
      <sz val="14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0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176" fontId="6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horizontal="right" vertical="center" wrapText="1"/>
    </xf>
    <xf numFmtId="0" fontId="9" fillId="0" borderId="0" xfId="0" applyNumberFormat="1" applyFont="1" applyFill="1" applyAlignment="1" applyProtection="1">
      <alignment vertical="center"/>
      <protection/>
    </xf>
    <xf numFmtId="0" fontId="10" fillId="0" borderId="0" xfId="0" applyFont="1" applyAlignment="1">
      <alignment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176" fontId="6" fillId="0" borderId="0" xfId="0" applyNumberFormat="1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left" vertical="center"/>
    </xf>
    <xf numFmtId="177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177" fontId="3" fillId="0" borderId="10" xfId="51" applyNumberFormat="1" applyFont="1" applyFill="1" applyBorder="1" applyAlignment="1" applyProtection="1">
      <alignment horizontal="right" vertical="center"/>
      <protection/>
    </xf>
    <xf numFmtId="177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right" vertical="center"/>
    </xf>
    <xf numFmtId="177" fontId="0" fillId="0" borderId="10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176" fontId="6" fillId="0" borderId="0" xfId="0" applyNumberFormat="1" applyFont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right" vertical="center"/>
    </xf>
    <xf numFmtId="10" fontId="3" fillId="0" borderId="10" xfId="0" applyNumberFormat="1" applyFont="1" applyBorder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 wrapText="1"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177" fontId="3" fillId="0" borderId="10" xfId="0" applyNumberFormat="1" applyFont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78" fontId="3" fillId="33" borderId="0" xfId="0" applyNumberFormat="1" applyFont="1" applyFill="1" applyAlignment="1" applyProtection="1">
      <alignment/>
      <protection/>
    </xf>
    <xf numFmtId="4" fontId="3" fillId="33" borderId="0" xfId="0" applyNumberFormat="1" applyFont="1" applyFill="1" applyAlignment="1" applyProtection="1">
      <alignment/>
      <protection/>
    </xf>
    <xf numFmtId="4" fontId="3" fillId="0" borderId="0" xfId="0" applyNumberFormat="1" applyFont="1" applyFill="1" applyAlignment="1" applyProtection="1">
      <alignment/>
      <protection/>
    </xf>
    <xf numFmtId="179" fontId="3" fillId="33" borderId="0" xfId="0" applyNumberFormat="1" applyFont="1" applyFill="1" applyAlignment="1" applyProtection="1">
      <alignment/>
      <protection/>
    </xf>
    <xf numFmtId="0" fontId="6" fillId="0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15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82"/>
  <sheetViews>
    <sheetView tabSelected="1" zoomScalePageLayoutView="0" workbookViewId="0" topLeftCell="A1">
      <selection activeCell="AF14" sqref="AF14"/>
    </sheetView>
  </sheetViews>
  <sheetFormatPr defaultColWidth="6.875" defaultRowHeight="19.5" customHeight="1"/>
  <cols>
    <col min="1" max="1" width="34.875" style="10" customWidth="1"/>
    <col min="2" max="2" width="31.50390625" style="0" customWidth="1"/>
    <col min="3" max="3" width="34.125" style="0" customWidth="1"/>
    <col min="4" max="4" width="24.00390625" style="0" customWidth="1"/>
    <col min="5" max="8" width="6.875" style="10" customWidth="1"/>
    <col min="9" max="29" width="6.875" style="10" hidden="1" customWidth="1"/>
    <col min="30" max="251" width="6.875" style="10" customWidth="1"/>
  </cols>
  <sheetData>
    <row r="1" ht="19.5" customHeight="1">
      <c r="A1" s="73" t="s">
        <v>0</v>
      </c>
    </row>
    <row r="2" spans="1:4" ht="15" customHeight="1">
      <c r="A2" s="54"/>
      <c r="D2" s="55" t="s">
        <v>1</v>
      </c>
    </row>
    <row r="3" spans="1:251" s="7" customFormat="1" ht="28.5" customHeight="1">
      <c r="A3" s="56" t="s">
        <v>2</v>
      </c>
      <c r="B3" s="56"/>
      <c r="C3" s="57"/>
      <c r="D3" s="56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</row>
    <row r="4" spans="1:10" ht="15" customHeight="1">
      <c r="A4" s="5" t="s">
        <v>3</v>
      </c>
      <c r="B4" s="10"/>
      <c r="C4" s="10"/>
      <c r="D4" s="58" t="s">
        <v>4</v>
      </c>
      <c r="F4" s="74"/>
      <c r="G4" s="74"/>
      <c r="H4" s="74"/>
      <c r="I4" s="74"/>
      <c r="J4" s="74"/>
    </row>
    <row r="5" spans="1:18" ht="21" customHeight="1">
      <c r="A5" s="59" t="s">
        <v>5</v>
      </c>
      <c r="B5" s="60"/>
      <c r="C5" s="59" t="s">
        <v>6</v>
      </c>
      <c r="D5" s="61"/>
      <c r="F5" s="74"/>
      <c r="G5" s="74"/>
      <c r="H5" s="74"/>
      <c r="I5" s="74"/>
      <c r="J5" s="74"/>
      <c r="K5" s="74"/>
      <c r="O5" s="74"/>
      <c r="P5" s="74"/>
      <c r="Q5" s="74"/>
      <c r="R5" s="74"/>
    </row>
    <row r="6" spans="1:28" ht="21" customHeight="1">
      <c r="A6" s="62" t="s">
        <v>7</v>
      </c>
      <c r="B6" s="62" t="s">
        <v>8</v>
      </c>
      <c r="C6" s="62" t="s">
        <v>7</v>
      </c>
      <c r="D6" s="22" t="s">
        <v>8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R6" s="74"/>
      <c r="S6" s="74"/>
      <c r="AB6" s="74"/>
    </row>
    <row r="7" spans="1:22" ht="21" customHeight="1">
      <c r="A7" s="31" t="s">
        <v>9</v>
      </c>
      <c r="B7" s="40">
        <v>55716.79</v>
      </c>
      <c r="C7" s="26" t="s">
        <v>10</v>
      </c>
      <c r="D7" s="40">
        <f>SUM(D8+D13+D15+D17)</f>
        <v>1704.96</v>
      </c>
      <c r="E7" s="74"/>
      <c r="H7" s="74"/>
      <c r="I7" s="75" t="s">
        <v>11</v>
      </c>
      <c r="J7" s="76" t="s">
        <v>12</v>
      </c>
      <c r="K7" s="76" t="s">
        <v>13</v>
      </c>
      <c r="L7" s="76" t="s">
        <v>14</v>
      </c>
      <c r="M7" s="75" t="s">
        <v>15</v>
      </c>
      <c r="N7" s="75" t="s">
        <v>16</v>
      </c>
      <c r="O7" s="76" t="s">
        <v>17</v>
      </c>
      <c r="P7" s="75" t="s">
        <v>18</v>
      </c>
      <c r="Q7" s="76" t="s">
        <v>19</v>
      </c>
      <c r="R7" s="78" t="s">
        <v>20</v>
      </c>
      <c r="S7" s="75" t="s">
        <v>19</v>
      </c>
      <c r="T7" s="75" t="s">
        <v>19</v>
      </c>
      <c r="U7" s="75" t="s">
        <v>21</v>
      </c>
      <c r="V7" s="75" t="s">
        <v>22</v>
      </c>
    </row>
    <row r="8" spans="1:26" ht="21" customHeight="1">
      <c r="A8" s="8" t="s">
        <v>23</v>
      </c>
      <c r="B8" s="40">
        <v>55716.79</v>
      </c>
      <c r="C8" s="26" t="s">
        <v>24</v>
      </c>
      <c r="D8" s="40">
        <v>1461.92</v>
      </c>
      <c r="F8" s="74"/>
      <c r="G8" s="74"/>
      <c r="I8" s="77"/>
      <c r="J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Z8" s="74"/>
    </row>
    <row r="9" spans="1:27" ht="21" customHeight="1">
      <c r="A9" s="8" t="s">
        <v>25</v>
      </c>
      <c r="B9" s="40"/>
      <c r="C9" s="26" t="s">
        <v>26</v>
      </c>
      <c r="D9" s="40">
        <v>584.42</v>
      </c>
      <c r="H9" s="74"/>
      <c r="I9" s="74"/>
      <c r="J9" s="74"/>
      <c r="M9" s="74"/>
      <c r="P9" s="74"/>
      <c r="Q9" s="74"/>
      <c r="R9" s="74"/>
      <c r="S9" s="74"/>
      <c r="V9" s="74"/>
      <c r="W9" s="74"/>
      <c r="AA9" s="74"/>
    </row>
    <row r="10" spans="1:26" ht="21" customHeight="1">
      <c r="A10" s="31" t="s">
        <v>27</v>
      </c>
      <c r="B10" s="40"/>
      <c r="C10" s="26" t="s">
        <v>28</v>
      </c>
      <c r="D10" s="40">
        <v>184</v>
      </c>
      <c r="M10" s="74"/>
      <c r="N10" s="74"/>
      <c r="O10" s="74"/>
      <c r="P10" s="74"/>
      <c r="Q10" s="74"/>
      <c r="R10" s="74"/>
      <c r="Z10" s="74"/>
    </row>
    <row r="11" spans="1:26" ht="21" customHeight="1">
      <c r="A11" s="63" t="s">
        <v>29</v>
      </c>
      <c r="B11" s="40"/>
      <c r="C11" s="26" t="s">
        <v>30</v>
      </c>
      <c r="D11" s="40">
        <v>120</v>
      </c>
      <c r="M11" s="74"/>
      <c r="N11" s="74"/>
      <c r="O11" s="74"/>
      <c r="P11" s="74"/>
      <c r="Q11" s="74"/>
      <c r="R11" s="74"/>
      <c r="Z11" s="74"/>
    </row>
    <row r="12" spans="1:26" ht="21" customHeight="1">
      <c r="A12" s="63" t="s">
        <v>31</v>
      </c>
      <c r="B12" s="40"/>
      <c r="C12" s="26" t="s">
        <v>32</v>
      </c>
      <c r="D12" s="40">
        <v>573.5</v>
      </c>
      <c r="M12" s="74"/>
      <c r="N12" s="74"/>
      <c r="O12" s="74"/>
      <c r="P12" s="74"/>
      <c r="Q12" s="74"/>
      <c r="R12" s="74"/>
      <c r="Z12" s="74"/>
    </row>
    <row r="13" spans="1:26" ht="21" customHeight="1">
      <c r="A13" s="31" t="s">
        <v>33</v>
      </c>
      <c r="B13" s="40"/>
      <c r="C13" s="26" t="s">
        <v>34</v>
      </c>
      <c r="D13" s="40">
        <v>49.8</v>
      </c>
      <c r="M13" s="74"/>
      <c r="N13" s="74"/>
      <c r="O13" s="74"/>
      <c r="P13" s="74"/>
      <c r="Q13" s="74"/>
      <c r="R13" s="74"/>
      <c r="Z13" s="74"/>
    </row>
    <row r="14" spans="1:26" ht="21" customHeight="1">
      <c r="A14" s="31" t="s">
        <v>35</v>
      </c>
      <c r="B14" s="40"/>
      <c r="C14" s="26" t="s">
        <v>36</v>
      </c>
      <c r="D14" s="40">
        <v>49.8</v>
      </c>
      <c r="M14" s="74"/>
      <c r="N14" s="74"/>
      <c r="O14" s="74"/>
      <c r="P14" s="74"/>
      <c r="Q14" s="74"/>
      <c r="R14" s="74"/>
      <c r="Z14" s="74"/>
    </row>
    <row r="15" spans="1:26" ht="21" customHeight="1">
      <c r="A15" s="63" t="s">
        <v>37</v>
      </c>
      <c r="B15" s="40"/>
      <c r="C15" s="26" t="s">
        <v>38</v>
      </c>
      <c r="D15" s="40">
        <v>50</v>
      </c>
      <c r="M15" s="74"/>
      <c r="N15" s="74"/>
      <c r="O15" s="74"/>
      <c r="P15" s="74"/>
      <c r="Q15" s="74"/>
      <c r="R15" s="74"/>
      <c r="Z15" s="74"/>
    </row>
    <row r="16" spans="1:26" ht="21" customHeight="1">
      <c r="A16" s="31"/>
      <c r="B16" s="40"/>
      <c r="C16" s="26" t="s">
        <v>39</v>
      </c>
      <c r="D16" s="40">
        <v>50</v>
      </c>
      <c r="M16" s="74"/>
      <c r="N16" s="74"/>
      <c r="O16" s="74"/>
      <c r="P16" s="74"/>
      <c r="Q16" s="74"/>
      <c r="R16" s="74"/>
      <c r="Z16" s="74"/>
    </row>
    <row r="17" spans="1:26" ht="21" customHeight="1">
      <c r="A17" s="31"/>
      <c r="B17" s="40"/>
      <c r="C17" s="26" t="s">
        <v>40</v>
      </c>
      <c r="D17" s="40">
        <v>143.24</v>
      </c>
      <c r="M17" s="74"/>
      <c r="N17" s="74"/>
      <c r="O17" s="74"/>
      <c r="P17" s="74"/>
      <c r="Q17" s="74"/>
      <c r="R17" s="74"/>
      <c r="Z17" s="74"/>
    </row>
    <row r="18" spans="1:26" ht="21" customHeight="1">
      <c r="A18" s="31"/>
      <c r="B18" s="40"/>
      <c r="C18" s="26" t="s">
        <v>41</v>
      </c>
      <c r="D18" s="40">
        <v>143.24</v>
      </c>
      <c r="M18" s="74"/>
      <c r="N18" s="74"/>
      <c r="O18" s="74"/>
      <c r="P18" s="74"/>
      <c r="Q18" s="74"/>
      <c r="R18" s="74"/>
      <c r="Z18" s="74"/>
    </row>
    <row r="19" spans="1:29" ht="30" customHeight="1">
      <c r="A19" s="63"/>
      <c r="B19" s="40"/>
      <c r="C19" s="26" t="s">
        <v>42</v>
      </c>
      <c r="D19" s="40">
        <v>400</v>
      </c>
      <c r="L19" s="74"/>
      <c r="M19" s="74"/>
      <c r="N19" s="74"/>
      <c r="O19" s="74"/>
      <c r="P19" s="74"/>
      <c r="AC19" s="74"/>
    </row>
    <row r="20" spans="1:15" ht="21" customHeight="1">
      <c r="A20" s="63"/>
      <c r="B20" s="40"/>
      <c r="C20" s="26" t="s">
        <v>43</v>
      </c>
      <c r="D20" s="40">
        <v>400</v>
      </c>
      <c r="G20" s="74"/>
      <c r="L20" s="74"/>
      <c r="M20" s="74"/>
      <c r="N20" s="74"/>
      <c r="O20" s="74"/>
    </row>
    <row r="21" spans="1:7" ht="21" customHeight="1">
      <c r="A21" s="31"/>
      <c r="B21" s="40"/>
      <c r="C21" s="26" t="s">
        <v>44</v>
      </c>
      <c r="D21" s="40">
        <v>400</v>
      </c>
      <c r="G21" s="74"/>
    </row>
    <row r="22" spans="1:19" ht="21" customHeight="1">
      <c r="A22" s="31"/>
      <c r="B22" s="40"/>
      <c r="C22" s="26" t="s">
        <v>45</v>
      </c>
      <c r="D22" s="48">
        <f>SUM(D23+D25+D28+D30+D32)</f>
        <v>33690.99999999999</v>
      </c>
      <c r="G22" s="74"/>
      <c r="S22" s="74"/>
    </row>
    <row r="23" spans="1:7" ht="21" customHeight="1">
      <c r="A23" s="63"/>
      <c r="B23" s="48"/>
      <c r="C23" s="50" t="s">
        <v>46</v>
      </c>
      <c r="D23" s="48">
        <v>40</v>
      </c>
      <c r="G23" s="74"/>
    </row>
    <row r="24" spans="1:7" ht="21" customHeight="1">
      <c r="A24" s="63"/>
      <c r="B24" s="48"/>
      <c r="C24" s="53" t="s">
        <v>47</v>
      </c>
      <c r="D24" s="48">
        <v>40</v>
      </c>
      <c r="G24" s="74"/>
    </row>
    <row r="25" spans="1:7" ht="21" customHeight="1">
      <c r="A25" s="63"/>
      <c r="B25" s="48"/>
      <c r="C25" s="53" t="s">
        <v>48</v>
      </c>
      <c r="D25" s="48">
        <v>32079.3</v>
      </c>
      <c r="G25" s="74"/>
    </row>
    <row r="26" spans="1:7" ht="21" customHeight="1">
      <c r="A26" s="63"/>
      <c r="B26" s="48"/>
      <c r="C26" s="53" t="s">
        <v>49</v>
      </c>
      <c r="D26" s="48">
        <v>32070</v>
      </c>
      <c r="G26" s="74"/>
    </row>
    <row r="27" spans="1:7" ht="21" customHeight="1">
      <c r="A27" s="63"/>
      <c r="B27" s="48"/>
      <c r="C27" s="53" t="s">
        <v>50</v>
      </c>
      <c r="D27" s="48">
        <v>9.3</v>
      </c>
      <c r="G27" s="74"/>
    </row>
    <row r="28" spans="1:7" ht="21" customHeight="1">
      <c r="A28" s="63"/>
      <c r="B28" s="48"/>
      <c r="C28" s="53" t="s">
        <v>51</v>
      </c>
      <c r="D28" s="48">
        <v>1210.12</v>
      </c>
      <c r="G28" s="74"/>
    </row>
    <row r="29" spans="1:7" ht="21" customHeight="1">
      <c r="A29" s="63"/>
      <c r="B29" s="48"/>
      <c r="C29" s="53" t="s">
        <v>52</v>
      </c>
      <c r="D29" s="48">
        <v>1210.12</v>
      </c>
      <c r="G29" s="74"/>
    </row>
    <row r="30" spans="1:7" ht="21" customHeight="1">
      <c r="A30" s="63"/>
      <c r="B30" s="48"/>
      <c r="C30" s="53" t="s">
        <v>53</v>
      </c>
      <c r="D30" s="48">
        <v>1.52</v>
      </c>
      <c r="G30" s="74"/>
    </row>
    <row r="31" spans="1:7" ht="21" customHeight="1">
      <c r="A31" s="63"/>
      <c r="B31" s="48"/>
      <c r="C31" s="53" t="s">
        <v>54</v>
      </c>
      <c r="D31" s="48">
        <v>1.52</v>
      </c>
      <c r="G31" s="74"/>
    </row>
    <row r="32" spans="1:7" ht="21" customHeight="1">
      <c r="A32" s="63"/>
      <c r="B32" s="48"/>
      <c r="C32" s="53" t="s">
        <v>55</v>
      </c>
      <c r="D32" s="48">
        <v>360.06</v>
      </c>
      <c r="G32" s="74"/>
    </row>
    <row r="33" spans="1:7" ht="21" customHeight="1">
      <c r="A33" s="63"/>
      <c r="B33" s="48"/>
      <c r="C33" s="53" t="s">
        <v>56</v>
      </c>
      <c r="D33" s="48">
        <v>360.06</v>
      </c>
      <c r="G33" s="74"/>
    </row>
    <row r="34" spans="1:7" ht="21" customHeight="1">
      <c r="A34" s="63"/>
      <c r="B34" s="48"/>
      <c r="C34" s="53" t="s">
        <v>57</v>
      </c>
      <c r="D34" s="48">
        <v>51.43</v>
      </c>
      <c r="G34" s="74"/>
    </row>
    <row r="35" spans="1:7" ht="21" customHeight="1">
      <c r="A35" s="63"/>
      <c r="B35" s="48"/>
      <c r="C35" s="53" t="s">
        <v>58</v>
      </c>
      <c r="D35" s="48">
        <v>51.43</v>
      </c>
      <c r="G35" s="74"/>
    </row>
    <row r="36" spans="1:7" ht="21" customHeight="1">
      <c r="A36" s="63"/>
      <c r="B36" s="48"/>
      <c r="C36" s="53" t="s">
        <v>59</v>
      </c>
      <c r="D36" s="48">
        <v>34.28</v>
      </c>
      <c r="G36" s="74"/>
    </row>
    <row r="37" spans="1:7" ht="21" customHeight="1">
      <c r="A37" s="63"/>
      <c r="B37" s="48"/>
      <c r="C37" s="53" t="s">
        <v>60</v>
      </c>
      <c r="D37" s="48">
        <v>17.15</v>
      </c>
      <c r="G37" s="74"/>
    </row>
    <row r="38" spans="1:7" ht="21" customHeight="1">
      <c r="A38" s="63"/>
      <c r="B38" s="48"/>
      <c r="C38" s="53" t="s">
        <v>61</v>
      </c>
      <c r="D38" s="48">
        <v>24.6</v>
      </c>
      <c r="G38" s="74"/>
    </row>
    <row r="39" spans="1:7" ht="21" customHeight="1">
      <c r="A39" s="63"/>
      <c r="B39" s="48"/>
      <c r="C39" s="53" t="s">
        <v>62</v>
      </c>
      <c r="D39" s="48">
        <v>24.6</v>
      </c>
      <c r="G39" s="74"/>
    </row>
    <row r="40" spans="1:7" ht="21" customHeight="1">
      <c r="A40" s="63"/>
      <c r="B40" s="48"/>
      <c r="C40" s="53" t="s">
        <v>63</v>
      </c>
      <c r="D40" s="48">
        <v>9.41</v>
      </c>
      <c r="G40" s="74"/>
    </row>
    <row r="41" spans="1:7" ht="21" customHeight="1">
      <c r="A41" s="63"/>
      <c r="B41" s="48"/>
      <c r="C41" s="53" t="s">
        <v>64</v>
      </c>
      <c r="D41" s="48">
        <v>6.63</v>
      </c>
      <c r="G41" s="74"/>
    </row>
    <row r="42" spans="1:7" ht="21" customHeight="1">
      <c r="A42" s="63"/>
      <c r="B42" s="48"/>
      <c r="C42" s="53" t="s">
        <v>65</v>
      </c>
      <c r="D42" s="48">
        <v>8.56</v>
      </c>
      <c r="G42" s="74"/>
    </row>
    <row r="43" spans="1:7" ht="21" customHeight="1">
      <c r="A43" s="63"/>
      <c r="B43" s="48"/>
      <c r="C43" s="53" t="s">
        <v>66</v>
      </c>
      <c r="D43" s="48">
        <f>SUM(D44+D47+D50)</f>
        <v>1680.1100000000001</v>
      </c>
      <c r="G43" s="74"/>
    </row>
    <row r="44" spans="1:7" ht="21" customHeight="1">
      <c r="A44" s="63"/>
      <c r="B44" s="48"/>
      <c r="C44" s="53" t="s">
        <v>67</v>
      </c>
      <c r="D44" s="48">
        <v>1086</v>
      </c>
      <c r="G44" s="74"/>
    </row>
    <row r="45" spans="1:7" ht="21" customHeight="1">
      <c r="A45" s="63"/>
      <c r="B45" s="48"/>
      <c r="C45" s="53" t="s">
        <v>68</v>
      </c>
      <c r="D45" s="48">
        <v>805</v>
      </c>
      <c r="G45" s="74"/>
    </row>
    <row r="46" spans="1:7" ht="21" customHeight="1">
      <c r="A46" s="63"/>
      <c r="B46" s="48"/>
      <c r="C46" s="53" t="s">
        <v>69</v>
      </c>
      <c r="D46" s="48">
        <v>281</v>
      </c>
      <c r="G46" s="74"/>
    </row>
    <row r="47" spans="1:7" ht="21" customHeight="1">
      <c r="A47" s="63"/>
      <c r="B47" s="48"/>
      <c r="C47" s="53" t="s">
        <v>70</v>
      </c>
      <c r="D47" s="48">
        <v>194.4</v>
      </c>
      <c r="G47" s="74"/>
    </row>
    <row r="48" spans="1:7" ht="21" customHeight="1">
      <c r="A48" s="63"/>
      <c r="B48" s="48"/>
      <c r="C48" s="53" t="s">
        <v>71</v>
      </c>
      <c r="D48" s="48">
        <v>78.4</v>
      </c>
      <c r="G48" s="74"/>
    </row>
    <row r="49" spans="1:7" ht="21" customHeight="1">
      <c r="A49" s="63"/>
      <c r="B49" s="48"/>
      <c r="C49" s="53" t="s">
        <v>72</v>
      </c>
      <c r="D49" s="48">
        <v>116</v>
      </c>
      <c r="G49" s="74"/>
    </row>
    <row r="50" spans="1:7" ht="21" customHeight="1">
      <c r="A50" s="63"/>
      <c r="B50" s="48"/>
      <c r="C50" s="53" t="s">
        <v>73</v>
      </c>
      <c r="D50" s="48">
        <v>399.71</v>
      </c>
      <c r="G50" s="74"/>
    </row>
    <row r="51" spans="1:7" ht="21" customHeight="1">
      <c r="A51" s="63"/>
      <c r="B51" s="48"/>
      <c r="C51" s="53" t="s">
        <v>74</v>
      </c>
      <c r="D51" s="48">
        <v>399.71</v>
      </c>
      <c r="G51" s="74"/>
    </row>
    <row r="52" spans="1:7" ht="21" customHeight="1">
      <c r="A52" s="63"/>
      <c r="B52" s="48"/>
      <c r="C52" s="53" t="s">
        <v>75</v>
      </c>
      <c r="D52" s="48">
        <v>1024</v>
      </c>
      <c r="G52" s="74"/>
    </row>
    <row r="53" spans="1:7" ht="21" customHeight="1">
      <c r="A53" s="63"/>
      <c r="B53" s="48"/>
      <c r="C53" s="53" t="s">
        <v>76</v>
      </c>
      <c r="D53" s="48">
        <v>1024</v>
      </c>
      <c r="G53" s="74"/>
    </row>
    <row r="54" spans="1:7" ht="21" customHeight="1">
      <c r="A54" s="63"/>
      <c r="B54" s="48"/>
      <c r="C54" s="53" t="s">
        <v>77</v>
      </c>
      <c r="D54" s="48">
        <v>1024</v>
      </c>
      <c r="G54" s="74"/>
    </row>
    <row r="55" spans="1:7" ht="21" customHeight="1">
      <c r="A55" s="63"/>
      <c r="B55" s="48"/>
      <c r="C55" s="53" t="s">
        <v>78</v>
      </c>
      <c r="D55" s="48">
        <v>400</v>
      </c>
      <c r="G55" s="74"/>
    </row>
    <row r="56" spans="1:7" ht="21" customHeight="1">
      <c r="A56" s="63"/>
      <c r="B56" s="48"/>
      <c r="C56" s="53" t="s">
        <v>79</v>
      </c>
      <c r="D56" s="48">
        <v>400</v>
      </c>
      <c r="G56" s="74"/>
    </row>
    <row r="57" spans="1:7" ht="21" customHeight="1">
      <c r="A57" s="63"/>
      <c r="B57" s="48"/>
      <c r="C57" s="53" t="s">
        <v>80</v>
      </c>
      <c r="D57" s="48">
        <v>400</v>
      </c>
      <c r="G57" s="74"/>
    </row>
    <row r="58" spans="1:7" ht="21" customHeight="1">
      <c r="A58" s="63"/>
      <c r="B58" s="48"/>
      <c r="C58" s="53" t="s">
        <v>81</v>
      </c>
      <c r="D58" s="48">
        <f>SUM(D59+D61+D63)</f>
        <v>24306.010000000002</v>
      </c>
      <c r="G58" s="74"/>
    </row>
    <row r="59" spans="1:7" ht="21" customHeight="1">
      <c r="A59" s="63"/>
      <c r="B59" s="48"/>
      <c r="C59" s="53" t="s">
        <v>82</v>
      </c>
      <c r="D59" s="48">
        <v>600</v>
      </c>
      <c r="G59" s="74"/>
    </row>
    <row r="60" spans="1:7" ht="21" customHeight="1">
      <c r="A60" s="63"/>
      <c r="B60" s="48"/>
      <c r="C60" s="53" t="s">
        <v>83</v>
      </c>
      <c r="D60" s="48">
        <v>600</v>
      </c>
      <c r="G60" s="74"/>
    </row>
    <row r="61" spans="1:7" ht="21" customHeight="1">
      <c r="A61" s="63"/>
      <c r="B61" s="48"/>
      <c r="C61" s="53" t="s">
        <v>84</v>
      </c>
      <c r="D61" s="48">
        <v>18831.2</v>
      </c>
      <c r="G61" s="74"/>
    </row>
    <row r="62" spans="1:7" ht="21" customHeight="1">
      <c r="A62" s="63"/>
      <c r="B62" s="48"/>
      <c r="C62" s="53" t="s">
        <v>85</v>
      </c>
      <c r="D62" s="48">
        <v>18831.2</v>
      </c>
      <c r="G62" s="74"/>
    </row>
    <row r="63" spans="1:7" ht="21" customHeight="1">
      <c r="A63" s="63"/>
      <c r="B63" s="48"/>
      <c r="C63" s="53" t="s">
        <v>86</v>
      </c>
      <c r="D63" s="48">
        <v>4874.81</v>
      </c>
      <c r="G63" s="74"/>
    </row>
    <row r="64" spans="1:7" ht="21" customHeight="1">
      <c r="A64" s="63"/>
      <c r="B64" s="48"/>
      <c r="C64" s="53" t="s">
        <v>87</v>
      </c>
      <c r="D64" s="48">
        <v>4874.81</v>
      </c>
      <c r="G64" s="74"/>
    </row>
    <row r="65" spans="1:7" ht="21" customHeight="1">
      <c r="A65" s="63"/>
      <c r="B65" s="48"/>
      <c r="C65" s="53" t="s">
        <v>88</v>
      </c>
      <c r="D65" s="48">
        <v>179.98</v>
      </c>
      <c r="G65" s="74"/>
    </row>
    <row r="66" spans="1:7" ht="21" customHeight="1">
      <c r="A66" s="63"/>
      <c r="B66" s="48"/>
      <c r="C66" s="53" t="s">
        <v>89</v>
      </c>
      <c r="D66" s="48">
        <v>179.98</v>
      </c>
      <c r="G66" s="74"/>
    </row>
    <row r="67" spans="1:7" ht="21" customHeight="1">
      <c r="A67" s="63"/>
      <c r="B67" s="48"/>
      <c r="C67" s="53" t="s">
        <v>90</v>
      </c>
      <c r="D67" s="48">
        <v>179.98</v>
      </c>
      <c r="G67" s="74"/>
    </row>
    <row r="68" spans="1:7" ht="21" customHeight="1">
      <c r="A68" s="63"/>
      <c r="B68" s="48"/>
      <c r="C68" s="53" t="s">
        <v>91</v>
      </c>
      <c r="D68" s="48">
        <v>140</v>
      </c>
      <c r="G68" s="74"/>
    </row>
    <row r="69" spans="1:7" ht="21" customHeight="1">
      <c r="A69" s="63"/>
      <c r="B69" s="48"/>
      <c r="C69" s="53" t="s">
        <v>92</v>
      </c>
      <c r="D69" s="48">
        <v>140</v>
      </c>
      <c r="G69" s="74"/>
    </row>
    <row r="70" spans="1:7" ht="21" customHeight="1">
      <c r="A70" s="63"/>
      <c r="B70" s="48"/>
      <c r="C70" s="53" t="s">
        <v>93</v>
      </c>
      <c r="D70" s="48">
        <v>140</v>
      </c>
      <c r="G70" s="74"/>
    </row>
    <row r="71" spans="1:7" ht="21" customHeight="1">
      <c r="A71" s="63"/>
      <c r="B71" s="48"/>
      <c r="C71" s="53" t="s">
        <v>94</v>
      </c>
      <c r="D71" s="48">
        <v>100</v>
      </c>
      <c r="G71" s="74"/>
    </row>
    <row r="72" spans="1:7" ht="21" customHeight="1">
      <c r="A72" s="63"/>
      <c r="B72" s="48"/>
      <c r="C72" s="53" t="s">
        <v>95</v>
      </c>
      <c r="D72" s="48">
        <v>100</v>
      </c>
      <c r="G72" s="74"/>
    </row>
    <row r="73" spans="1:7" ht="21" customHeight="1">
      <c r="A73" s="63"/>
      <c r="B73" s="48"/>
      <c r="C73" s="53" t="s">
        <v>96</v>
      </c>
      <c r="D73" s="48">
        <v>100</v>
      </c>
      <c r="G73" s="74"/>
    </row>
    <row r="74" spans="1:4" ht="21" customHeight="1">
      <c r="A74" s="20" t="s">
        <v>97</v>
      </c>
      <c r="B74" s="40">
        <v>55716.79</v>
      </c>
      <c r="C74" s="25" t="s">
        <v>98</v>
      </c>
      <c r="D74" s="48">
        <f>SUM(D7+D19+D22+D34+D38+D43+D52+D55+D58+D65+D68+D71)</f>
        <v>63702.09</v>
      </c>
    </row>
    <row r="75" spans="1:4" ht="21" customHeight="1">
      <c r="A75" s="31" t="s">
        <v>99</v>
      </c>
      <c r="B75" s="48"/>
      <c r="C75" s="66" t="s">
        <v>21</v>
      </c>
      <c r="D75" s="48"/>
    </row>
    <row r="76" spans="1:4" ht="21" customHeight="1">
      <c r="A76" s="31" t="s">
        <v>100</v>
      </c>
      <c r="B76" s="48">
        <v>7985.3</v>
      </c>
      <c r="C76" s="66"/>
      <c r="D76" s="48"/>
    </row>
    <row r="77" spans="1:4" ht="21" customHeight="1">
      <c r="A77" s="31" t="s">
        <v>101</v>
      </c>
      <c r="B77" s="48">
        <v>7985.3</v>
      </c>
      <c r="C77" s="66"/>
      <c r="D77" s="48"/>
    </row>
    <row r="78" spans="1:4" ht="21" customHeight="1">
      <c r="A78" s="31" t="s">
        <v>102</v>
      </c>
      <c r="B78" s="48"/>
      <c r="C78" s="66"/>
      <c r="D78" s="48"/>
    </row>
    <row r="79" spans="1:4" ht="21" customHeight="1">
      <c r="A79" s="31" t="s">
        <v>103</v>
      </c>
      <c r="B79" s="48"/>
      <c r="C79" s="66"/>
      <c r="D79" s="48"/>
    </row>
    <row r="80" spans="1:5" ht="21" customHeight="1">
      <c r="A80" s="20" t="s">
        <v>104</v>
      </c>
      <c r="B80" s="40">
        <v>63702.09</v>
      </c>
      <c r="C80" s="20" t="s">
        <v>105</v>
      </c>
      <c r="D80" s="48">
        <v>63702.09</v>
      </c>
      <c r="E80" s="74"/>
    </row>
    <row r="81" spans="1:4" ht="33" customHeight="1">
      <c r="A81" s="79" t="s">
        <v>106</v>
      </c>
      <c r="B81" s="79"/>
      <c r="C81" s="79"/>
      <c r="D81" s="79"/>
    </row>
    <row r="82" ht="19.5" customHeight="1">
      <c r="A82"/>
    </row>
  </sheetData>
  <sheetProtection/>
  <mergeCells count="1">
    <mergeCell ref="A81:D81"/>
  </mergeCells>
  <printOptions/>
  <pageMargins left="0.6692913385826772" right="0.3937007874015748" top="0.4330708661417323" bottom="0.15748031496062992" header="0.4330708661417323" footer="0.1968503937007874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F15" sqref="F15"/>
    </sheetView>
  </sheetViews>
  <sheetFormatPr defaultColWidth="8.75390625" defaultRowHeight="14.25"/>
  <cols>
    <col min="1" max="1" width="29.50390625" style="0" customWidth="1"/>
    <col min="2" max="2" width="12.25390625" style="0" customWidth="1"/>
    <col min="3" max="3" width="11.00390625" style="0" customWidth="1"/>
    <col min="4" max="4" width="11.50390625" style="0" customWidth="1"/>
    <col min="5" max="5" width="8.75390625" style="0" customWidth="1"/>
    <col min="6" max="6" width="8.375" style="0" customWidth="1"/>
    <col min="7" max="7" width="8.75390625" style="0" customWidth="1"/>
    <col min="8" max="8" width="8.50390625" style="0" customWidth="1"/>
    <col min="9" max="9" width="8.625" style="0" customWidth="1"/>
    <col min="10" max="12" width="8.75390625" style="0" customWidth="1"/>
    <col min="13" max="13" width="8.625" style="0" customWidth="1"/>
  </cols>
  <sheetData>
    <row r="1" ht="14.25">
      <c r="A1" s="36"/>
    </row>
    <row r="2" spans="1:13" ht="14.25">
      <c r="A2" s="54"/>
      <c r="C2" s="55"/>
      <c r="D2" s="35"/>
      <c r="K2" s="82" t="s">
        <v>107</v>
      </c>
      <c r="L2" s="83"/>
      <c r="M2" s="83"/>
    </row>
    <row r="3" spans="1:13" ht="30" customHeight="1">
      <c r="A3" s="84" t="s">
        <v>108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pans="1:13" ht="16.5" customHeight="1">
      <c r="A4" s="70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86" t="s">
        <v>4</v>
      </c>
      <c r="L4" s="87"/>
      <c r="M4" s="88"/>
    </row>
    <row r="5" spans="1:13" ht="18" customHeight="1">
      <c r="A5" s="92" t="s">
        <v>109</v>
      </c>
      <c r="B5" s="80" t="s">
        <v>19</v>
      </c>
      <c r="C5" s="89" t="s">
        <v>11</v>
      </c>
      <c r="D5" s="90"/>
      <c r="E5" s="91"/>
      <c r="F5" s="80" t="s">
        <v>110</v>
      </c>
      <c r="G5" s="80" t="s">
        <v>111</v>
      </c>
      <c r="H5" s="80" t="s">
        <v>14</v>
      </c>
      <c r="I5" s="80" t="s">
        <v>112</v>
      </c>
      <c r="J5" s="80" t="s">
        <v>113</v>
      </c>
      <c r="K5" s="80" t="s">
        <v>114</v>
      </c>
      <c r="L5" s="80" t="s">
        <v>115</v>
      </c>
      <c r="M5" s="80" t="s">
        <v>18</v>
      </c>
    </row>
    <row r="6" spans="1:13" ht="51" customHeight="1">
      <c r="A6" s="93"/>
      <c r="B6" s="80"/>
      <c r="C6" s="39" t="s">
        <v>16</v>
      </c>
      <c r="D6" s="39" t="s">
        <v>116</v>
      </c>
      <c r="E6" s="39" t="s">
        <v>117</v>
      </c>
      <c r="F6" s="81"/>
      <c r="G6" s="81"/>
      <c r="H6" s="81"/>
      <c r="I6" s="81"/>
      <c r="J6" s="81"/>
      <c r="K6" s="81"/>
      <c r="L6" s="81"/>
      <c r="M6" s="80"/>
    </row>
    <row r="7" spans="1:13" ht="21" customHeight="1">
      <c r="A7" s="6" t="s">
        <v>16</v>
      </c>
      <c r="B7" s="8">
        <v>63702.09</v>
      </c>
      <c r="C7" s="8">
        <v>55716.79</v>
      </c>
      <c r="D7" s="8">
        <v>55716.79</v>
      </c>
      <c r="E7" s="8"/>
      <c r="F7" s="8"/>
      <c r="G7" s="8"/>
      <c r="H7" s="8"/>
      <c r="I7" s="8"/>
      <c r="J7" s="8"/>
      <c r="K7" s="8"/>
      <c r="L7" s="8"/>
      <c r="M7" s="8">
        <v>7985.3</v>
      </c>
    </row>
    <row r="8" spans="1:13" ht="21" customHeight="1">
      <c r="A8" s="63" t="s">
        <v>3</v>
      </c>
      <c r="B8" s="8">
        <v>63702.09</v>
      </c>
      <c r="C8" s="8">
        <v>55716.79</v>
      </c>
      <c r="D8" s="8">
        <v>55716.79</v>
      </c>
      <c r="E8" s="8"/>
      <c r="F8" s="8"/>
      <c r="G8" s="8"/>
      <c r="H8" s="8"/>
      <c r="I8" s="8"/>
      <c r="J8" s="8"/>
      <c r="K8" s="8"/>
      <c r="L8" s="8"/>
      <c r="M8" s="8">
        <v>7985.3</v>
      </c>
    </row>
    <row r="9" spans="1:13" ht="21" customHeight="1">
      <c r="A9" s="63" t="s">
        <v>118</v>
      </c>
      <c r="B9" s="8">
        <v>63417.66</v>
      </c>
      <c r="C9" s="8">
        <v>55432.36</v>
      </c>
      <c r="D9" s="8">
        <v>55432.36</v>
      </c>
      <c r="E9" s="8"/>
      <c r="F9" s="8"/>
      <c r="G9" s="8"/>
      <c r="H9" s="8"/>
      <c r="I9" s="8"/>
      <c r="J9" s="8"/>
      <c r="K9" s="8"/>
      <c r="L9" s="8"/>
      <c r="M9" s="8">
        <v>7985.3</v>
      </c>
    </row>
    <row r="10" spans="1:13" ht="21" customHeight="1">
      <c r="A10" s="63" t="s">
        <v>119</v>
      </c>
      <c r="B10" s="8">
        <v>108.75</v>
      </c>
      <c r="C10" s="8">
        <v>108.75</v>
      </c>
      <c r="D10" s="8">
        <v>108.75</v>
      </c>
      <c r="E10" s="8"/>
      <c r="F10" s="8"/>
      <c r="G10" s="8"/>
      <c r="H10" s="8"/>
      <c r="I10" s="8"/>
      <c r="J10" s="8"/>
      <c r="K10" s="8"/>
      <c r="L10" s="8"/>
      <c r="M10" s="8"/>
    </row>
    <row r="11" spans="1:13" ht="21" customHeight="1">
      <c r="A11" s="63" t="s">
        <v>120</v>
      </c>
      <c r="B11" s="8">
        <v>175.68</v>
      </c>
      <c r="C11" s="8">
        <v>175.68</v>
      </c>
      <c r="D11" s="8">
        <v>175.68</v>
      </c>
      <c r="E11" s="8"/>
      <c r="F11" s="8"/>
      <c r="G11" s="8"/>
      <c r="H11" s="8"/>
      <c r="I11" s="8"/>
      <c r="J11" s="8"/>
      <c r="K11" s="8"/>
      <c r="L11" s="8"/>
      <c r="M11" s="8"/>
    </row>
    <row r="12" spans="1:13" ht="21" customHeight="1">
      <c r="A12" s="71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21" customHeight="1">
      <c r="A13" s="7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21" customHeight="1">
      <c r="A14" s="71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21" customHeight="1">
      <c r="A15" s="7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21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21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21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3" ht="14.25">
      <c r="A19" s="79"/>
      <c r="B19" s="79"/>
      <c r="C19" s="72"/>
    </row>
  </sheetData>
  <sheetProtection/>
  <mergeCells count="15">
    <mergeCell ref="A19:B19"/>
    <mergeCell ref="A5:A6"/>
    <mergeCell ref="B5:B6"/>
    <mergeCell ref="F5:F6"/>
    <mergeCell ref="G5:G6"/>
    <mergeCell ref="H5:H6"/>
    <mergeCell ref="I5:I6"/>
    <mergeCell ref="J5:J6"/>
    <mergeCell ref="K5:K6"/>
    <mergeCell ref="L5:L6"/>
    <mergeCell ref="M5:M6"/>
    <mergeCell ref="K2:M2"/>
    <mergeCell ref="A3:M3"/>
    <mergeCell ref="K4:M4"/>
    <mergeCell ref="C5:E5"/>
  </mergeCells>
  <printOptions/>
  <pageMargins left="0" right="0" top="0.9842519685039371" bottom="0.9842519685039371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J10" sqref="J10"/>
    </sheetView>
  </sheetViews>
  <sheetFormatPr defaultColWidth="8.75390625" defaultRowHeight="14.25"/>
  <cols>
    <col min="1" max="1" width="32.50390625" style="0" customWidth="1"/>
    <col min="2" max="2" width="17.75390625" style="0" customWidth="1"/>
    <col min="3" max="3" width="15.00390625" style="0" customWidth="1"/>
    <col min="4" max="4" width="13.50390625" style="0" customWidth="1"/>
    <col min="5" max="5" width="14.25390625" style="0" customWidth="1"/>
    <col min="6" max="6" width="13.875" style="0" customWidth="1"/>
    <col min="7" max="7" width="13.125" style="0" customWidth="1"/>
    <col min="8" max="8" width="16.00390625" style="0" customWidth="1"/>
  </cols>
  <sheetData>
    <row r="1" ht="14.25">
      <c r="A1" s="36"/>
    </row>
    <row r="2" ht="14.25">
      <c r="H2" s="2" t="s">
        <v>121</v>
      </c>
    </row>
    <row r="3" spans="1:8" ht="29.25" customHeight="1">
      <c r="A3" s="94" t="s">
        <v>122</v>
      </c>
      <c r="B3" s="95"/>
      <c r="C3" s="95"/>
      <c r="D3" s="95"/>
      <c r="E3" s="95"/>
      <c r="F3" s="95"/>
      <c r="G3" s="95"/>
      <c r="H3" s="95"/>
    </row>
    <row r="4" spans="1:8" ht="27" customHeight="1">
      <c r="A4" s="63" t="s">
        <v>3</v>
      </c>
      <c r="B4" s="68"/>
      <c r="C4" s="68"/>
      <c r="D4" s="68"/>
      <c r="E4" s="68"/>
      <c r="F4" s="68"/>
      <c r="G4" s="68"/>
      <c r="H4" s="69" t="s">
        <v>4</v>
      </c>
    </row>
    <row r="5" spans="1:8" ht="14.25" customHeight="1">
      <c r="A5" s="92" t="s">
        <v>109</v>
      </c>
      <c r="B5" s="80" t="s">
        <v>19</v>
      </c>
      <c r="C5" s="89" t="s">
        <v>123</v>
      </c>
      <c r="D5" s="96"/>
      <c r="E5" s="80" t="s">
        <v>124</v>
      </c>
      <c r="F5" s="80" t="s">
        <v>125</v>
      </c>
      <c r="G5" s="80" t="s">
        <v>126</v>
      </c>
      <c r="H5" s="80" t="s">
        <v>127</v>
      </c>
    </row>
    <row r="6" spans="1:8" ht="21.75" customHeight="1">
      <c r="A6" s="93"/>
      <c r="B6" s="80"/>
      <c r="C6" s="39" t="s">
        <v>128</v>
      </c>
      <c r="D6" s="39" t="s">
        <v>129</v>
      </c>
      <c r="E6" s="81"/>
      <c r="F6" s="81"/>
      <c r="G6" s="81"/>
      <c r="H6" s="81"/>
    </row>
    <row r="7" spans="1:8" ht="14.25">
      <c r="A7" s="6" t="s">
        <v>16</v>
      </c>
      <c r="B7" s="38">
        <v>63702.09</v>
      </c>
      <c r="C7" s="38">
        <v>701.75</v>
      </c>
      <c r="D7" s="38">
        <v>138.68</v>
      </c>
      <c r="E7" s="38">
        <v>62861.66</v>
      </c>
      <c r="F7" s="6"/>
      <c r="G7" s="6"/>
      <c r="H7" s="6"/>
    </row>
    <row r="8" spans="1:8" ht="14.25">
      <c r="A8" s="63" t="s">
        <v>3</v>
      </c>
      <c r="B8" s="38">
        <v>63702.09</v>
      </c>
      <c r="C8" s="38">
        <v>701.75</v>
      </c>
      <c r="D8" s="38">
        <v>138.68</v>
      </c>
      <c r="E8" s="38">
        <v>62861.66</v>
      </c>
      <c r="F8" s="6"/>
      <c r="G8" s="6"/>
      <c r="H8" s="6"/>
    </row>
    <row r="9" spans="1:8" ht="14.25">
      <c r="A9" s="63" t="s">
        <v>118</v>
      </c>
      <c r="B9" s="38">
        <v>63417.66</v>
      </c>
      <c r="C9" s="38">
        <v>417.32</v>
      </c>
      <c r="D9" s="38">
        <v>138.68</v>
      </c>
      <c r="E9" s="38">
        <v>62861.66</v>
      </c>
      <c r="F9" s="6"/>
      <c r="G9" s="6"/>
      <c r="H9" s="6"/>
    </row>
    <row r="10" spans="1:8" ht="14.25">
      <c r="A10" s="63" t="s">
        <v>119</v>
      </c>
      <c r="B10" s="38">
        <v>108.75</v>
      </c>
      <c r="C10" s="38">
        <v>108.75</v>
      </c>
      <c r="D10" s="38"/>
      <c r="E10" s="38"/>
      <c r="F10" s="6"/>
      <c r="G10" s="6"/>
      <c r="H10" s="6"/>
    </row>
    <row r="11" spans="1:8" ht="14.25">
      <c r="A11" s="63" t="s">
        <v>120</v>
      </c>
      <c r="B11" s="38">
        <v>175.68</v>
      </c>
      <c r="C11" s="38">
        <v>175.68</v>
      </c>
      <c r="D11" s="38"/>
      <c r="E11" s="38"/>
      <c r="F11" s="6"/>
      <c r="G11" s="6"/>
      <c r="H11" s="6"/>
    </row>
    <row r="12" spans="1:8" ht="14.25">
      <c r="A12" s="6"/>
      <c r="B12" s="6"/>
      <c r="C12" s="6"/>
      <c r="D12" s="6"/>
      <c r="E12" s="6"/>
      <c r="F12" s="6"/>
      <c r="G12" s="6"/>
      <c r="H12" s="6"/>
    </row>
    <row r="13" spans="1:8" ht="14.25">
      <c r="A13" s="6"/>
      <c r="B13" s="6"/>
      <c r="C13" s="6"/>
      <c r="D13" s="6"/>
      <c r="E13" s="6"/>
      <c r="F13" s="6"/>
      <c r="G13" s="6"/>
      <c r="H13" s="6"/>
    </row>
    <row r="14" spans="1:8" ht="14.25">
      <c r="A14" s="6"/>
      <c r="B14" s="6"/>
      <c r="C14" s="6"/>
      <c r="D14" s="6"/>
      <c r="E14" s="6"/>
      <c r="F14" s="6"/>
      <c r="G14" s="6"/>
      <c r="H14" s="6"/>
    </row>
    <row r="15" spans="1:8" ht="14.25">
      <c r="A15" s="6"/>
      <c r="B15" s="6"/>
      <c r="C15" s="6"/>
      <c r="D15" s="6"/>
      <c r="E15" s="6"/>
      <c r="F15" s="6"/>
      <c r="G15" s="6"/>
      <c r="H15" s="6"/>
    </row>
    <row r="16" spans="1:8" ht="14.25">
      <c r="A16" s="6"/>
      <c r="B16" s="6"/>
      <c r="C16" s="6"/>
      <c r="D16" s="6"/>
      <c r="E16" s="6"/>
      <c r="F16" s="6"/>
      <c r="G16" s="6"/>
      <c r="H16" s="6"/>
    </row>
    <row r="17" spans="1:8" ht="14.25">
      <c r="A17" s="6"/>
      <c r="B17" s="6"/>
      <c r="C17" s="6"/>
      <c r="D17" s="6"/>
      <c r="E17" s="6"/>
      <c r="F17" s="6"/>
      <c r="G17" s="6"/>
      <c r="H17" s="6"/>
    </row>
    <row r="18" spans="1:8" ht="14.25">
      <c r="A18" s="6"/>
      <c r="B18" s="6"/>
      <c r="C18" s="6"/>
      <c r="D18" s="6"/>
      <c r="E18" s="6"/>
      <c r="F18" s="6"/>
      <c r="G18" s="6"/>
      <c r="H18" s="6"/>
    </row>
    <row r="19" spans="1:8" ht="14.25">
      <c r="A19" s="6"/>
      <c r="B19" s="6"/>
      <c r="C19" s="6"/>
      <c r="D19" s="6"/>
      <c r="E19" s="6"/>
      <c r="F19" s="6"/>
      <c r="G19" s="6"/>
      <c r="H19" s="6"/>
    </row>
    <row r="20" spans="1:8" ht="14.25">
      <c r="A20" s="6"/>
      <c r="B20" s="6"/>
      <c r="C20" s="6"/>
      <c r="D20" s="6"/>
      <c r="E20" s="6"/>
      <c r="F20" s="6"/>
      <c r="G20" s="6"/>
      <c r="H20" s="6"/>
    </row>
    <row r="21" spans="1:8" ht="14.25">
      <c r="A21" s="6"/>
      <c r="B21" s="6"/>
      <c r="C21" s="6"/>
      <c r="D21" s="6"/>
      <c r="E21" s="6"/>
      <c r="F21" s="6"/>
      <c r="G21" s="6"/>
      <c r="H21" s="6"/>
    </row>
    <row r="22" spans="1:8" ht="14.25">
      <c r="A22" s="6"/>
      <c r="B22" s="6"/>
      <c r="C22" s="6"/>
      <c r="D22" s="6"/>
      <c r="E22" s="6"/>
      <c r="F22" s="6"/>
      <c r="G22" s="6"/>
      <c r="H22" s="6"/>
    </row>
    <row r="23" spans="1:8" ht="14.25">
      <c r="A23" s="6"/>
      <c r="B23" s="6"/>
      <c r="C23" s="6"/>
      <c r="D23" s="6"/>
      <c r="E23" s="6"/>
      <c r="F23" s="6"/>
      <c r="G23" s="6"/>
      <c r="H23" s="6"/>
    </row>
    <row r="24" spans="1:8" ht="14.25">
      <c r="A24" s="6"/>
      <c r="B24" s="6"/>
      <c r="C24" s="6"/>
      <c r="D24" s="6"/>
      <c r="E24" s="6"/>
      <c r="F24" s="6"/>
      <c r="G24" s="6"/>
      <c r="H24" s="6"/>
    </row>
    <row r="25" spans="1:8" ht="14.25">
      <c r="A25" s="6"/>
      <c r="B25" s="6"/>
      <c r="C25" s="6"/>
      <c r="D25" s="6"/>
      <c r="E25" s="6"/>
      <c r="F25" s="6"/>
      <c r="G25" s="6"/>
      <c r="H25" s="6"/>
    </row>
    <row r="26" spans="1:8" ht="14.25">
      <c r="A26" s="6"/>
      <c r="B26" s="6"/>
      <c r="C26" s="6"/>
      <c r="D26" s="6"/>
      <c r="E26" s="6"/>
      <c r="F26" s="6"/>
      <c r="G26" s="6"/>
      <c r="H26" s="6"/>
    </row>
    <row r="27" spans="1:8" ht="14.25">
      <c r="A27" s="97"/>
      <c r="B27" s="97"/>
      <c r="C27" s="97"/>
      <c r="D27" s="97"/>
      <c r="E27" s="4"/>
      <c r="F27" s="4"/>
      <c r="G27" s="4"/>
      <c r="H27" s="4"/>
    </row>
  </sheetData>
  <sheetProtection/>
  <mergeCells count="9">
    <mergeCell ref="A3:H3"/>
    <mergeCell ref="C5:D5"/>
    <mergeCell ref="A27:D27"/>
    <mergeCell ref="A5:A6"/>
    <mergeCell ref="B5:B6"/>
    <mergeCell ref="E5:E6"/>
    <mergeCell ref="F5:F6"/>
    <mergeCell ref="G5:G6"/>
    <mergeCell ref="H5:H6"/>
  </mergeCells>
  <printOptions/>
  <pageMargins left="0" right="0" top="0.9842519685039371" bottom="0.9842519685039371" header="0.5118110236220472" footer="0.5118110236220472"/>
  <pageSetup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1">
      <selection activeCell="A4" sqref="A4"/>
    </sheetView>
  </sheetViews>
  <sheetFormatPr defaultColWidth="8.75390625" defaultRowHeight="14.25"/>
  <cols>
    <col min="1" max="1" width="25.00390625" style="0" customWidth="1"/>
    <col min="2" max="2" width="33.625" style="0" customWidth="1"/>
    <col min="3" max="3" width="35.625" style="0" customWidth="1"/>
    <col min="4" max="4" width="27.625" style="0" customWidth="1"/>
  </cols>
  <sheetData>
    <row r="1" ht="14.25">
      <c r="A1" s="36"/>
    </row>
    <row r="2" spans="1:4" ht="14.25">
      <c r="A2" s="54"/>
      <c r="D2" s="55" t="s">
        <v>130</v>
      </c>
    </row>
    <row r="3" spans="1:4" ht="27">
      <c r="A3" s="56" t="s">
        <v>131</v>
      </c>
      <c r="B3" s="56"/>
      <c r="C3" s="57"/>
      <c r="D3" s="57"/>
    </row>
    <row r="4" spans="1:4" ht="14.25">
      <c r="A4" s="5" t="s">
        <v>3</v>
      </c>
      <c r="B4" s="10"/>
      <c r="C4" s="10"/>
      <c r="D4" s="58" t="s">
        <v>4</v>
      </c>
    </row>
    <row r="5" spans="1:4" ht="14.25">
      <c r="A5" s="59" t="s">
        <v>5</v>
      </c>
      <c r="B5" s="60"/>
      <c r="C5" s="59" t="s">
        <v>6</v>
      </c>
      <c r="D5" s="61"/>
    </row>
    <row r="6" spans="1:4" ht="33" customHeight="1">
      <c r="A6" s="62" t="s">
        <v>7</v>
      </c>
      <c r="B6" s="62" t="s">
        <v>8</v>
      </c>
      <c r="C6" s="62" t="s">
        <v>7</v>
      </c>
      <c r="D6" s="62" t="s">
        <v>8</v>
      </c>
    </row>
    <row r="7" spans="1:4" ht="14.25">
      <c r="A7" s="31" t="s">
        <v>132</v>
      </c>
      <c r="B7" s="40">
        <v>55716.79</v>
      </c>
      <c r="C7" s="26" t="s">
        <v>133</v>
      </c>
      <c r="D7" s="40">
        <v>63702.09</v>
      </c>
    </row>
    <row r="8" spans="1:4" ht="14.25">
      <c r="A8" s="8" t="s">
        <v>23</v>
      </c>
      <c r="B8" s="40">
        <v>55716.79</v>
      </c>
      <c r="C8" s="26" t="s">
        <v>134</v>
      </c>
      <c r="D8" s="40">
        <v>1704.96</v>
      </c>
    </row>
    <row r="9" spans="1:4" ht="14.25">
      <c r="A9" s="8" t="s">
        <v>25</v>
      </c>
      <c r="B9" s="40"/>
      <c r="C9" s="26" t="s">
        <v>24</v>
      </c>
      <c r="D9" s="40">
        <v>1461.92</v>
      </c>
    </row>
    <row r="10" spans="1:4" ht="14.25">
      <c r="A10" s="31"/>
      <c r="B10" s="40"/>
      <c r="C10" s="26" t="s">
        <v>26</v>
      </c>
      <c r="D10" s="40">
        <v>584.42</v>
      </c>
    </row>
    <row r="11" spans="1:4" ht="14.25">
      <c r="A11" s="63"/>
      <c r="B11" s="40"/>
      <c r="C11" s="26" t="s">
        <v>28</v>
      </c>
      <c r="D11" s="40">
        <v>184</v>
      </c>
    </row>
    <row r="12" spans="1:4" ht="14.25">
      <c r="A12" s="63"/>
      <c r="B12" s="40"/>
      <c r="C12" s="26" t="s">
        <v>30</v>
      </c>
      <c r="D12" s="40">
        <v>120</v>
      </c>
    </row>
    <row r="13" spans="1:4" ht="14.25">
      <c r="A13" s="64"/>
      <c r="B13" s="40"/>
      <c r="C13" s="26" t="s">
        <v>32</v>
      </c>
      <c r="D13" s="40">
        <v>573.5</v>
      </c>
    </row>
    <row r="14" spans="1:4" ht="14.25">
      <c r="A14" s="64"/>
      <c r="B14" s="40"/>
      <c r="C14" s="26" t="s">
        <v>34</v>
      </c>
      <c r="D14" s="40">
        <v>49.8</v>
      </c>
    </row>
    <row r="15" spans="1:4" ht="14.25">
      <c r="A15" s="20"/>
      <c r="B15" s="48"/>
      <c r="C15" s="26" t="s">
        <v>36</v>
      </c>
      <c r="D15" s="40">
        <v>49.8</v>
      </c>
    </row>
    <row r="16" spans="1:4" ht="14.25">
      <c r="A16" s="31"/>
      <c r="B16" s="48"/>
      <c r="C16" s="26" t="s">
        <v>38</v>
      </c>
      <c r="D16" s="40">
        <v>50</v>
      </c>
    </row>
    <row r="17" spans="1:4" ht="14.25">
      <c r="A17" s="31"/>
      <c r="B17" s="48"/>
      <c r="C17" s="26" t="s">
        <v>39</v>
      </c>
      <c r="D17" s="40">
        <v>50</v>
      </c>
    </row>
    <row r="18" spans="1:4" ht="14.25">
      <c r="A18" s="31"/>
      <c r="B18" s="48"/>
      <c r="C18" s="26" t="s">
        <v>40</v>
      </c>
      <c r="D18" s="40">
        <v>143.24</v>
      </c>
    </row>
    <row r="19" spans="1:4" ht="14.25">
      <c r="A19" s="31"/>
      <c r="B19" s="48"/>
      <c r="C19" s="26" t="s">
        <v>41</v>
      </c>
      <c r="D19" s="40">
        <v>143.24</v>
      </c>
    </row>
    <row r="20" spans="1:4" ht="14.25">
      <c r="A20" s="31"/>
      <c r="B20" s="48"/>
      <c r="C20" s="26" t="s">
        <v>135</v>
      </c>
      <c r="D20" s="40">
        <v>400</v>
      </c>
    </row>
    <row r="21" spans="1:4" ht="14.25">
      <c r="A21" s="31"/>
      <c r="B21" s="48"/>
      <c r="C21" s="26" t="s">
        <v>43</v>
      </c>
      <c r="D21" s="40">
        <v>400</v>
      </c>
    </row>
    <row r="22" spans="1:4" ht="14.25">
      <c r="A22" s="31"/>
      <c r="B22" s="48"/>
      <c r="C22" s="26" t="s">
        <v>44</v>
      </c>
      <c r="D22" s="40">
        <v>400</v>
      </c>
    </row>
    <row r="23" spans="1:4" ht="14.25">
      <c r="A23" s="31"/>
      <c r="B23" s="48"/>
      <c r="C23" s="26" t="s">
        <v>136</v>
      </c>
      <c r="D23" s="48">
        <v>33690.99999999999</v>
      </c>
    </row>
    <row r="24" spans="1:4" ht="14.25">
      <c r="A24" s="31"/>
      <c r="B24" s="48"/>
      <c r="C24" s="50" t="s">
        <v>46</v>
      </c>
      <c r="D24" s="48">
        <v>40</v>
      </c>
    </row>
    <row r="25" spans="1:4" ht="14.25">
      <c r="A25" s="31"/>
      <c r="B25" s="48"/>
      <c r="C25" s="53" t="s">
        <v>47</v>
      </c>
      <c r="D25" s="48">
        <v>40</v>
      </c>
    </row>
    <row r="26" spans="1:4" ht="14.25">
      <c r="A26" s="31"/>
      <c r="B26" s="48"/>
      <c r="C26" s="53" t="s">
        <v>48</v>
      </c>
      <c r="D26" s="48">
        <v>32079.3</v>
      </c>
    </row>
    <row r="27" spans="1:4" ht="14.25">
      <c r="A27" s="31"/>
      <c r="B27" s="48"/>
      <c r="C27" s="53" t="s">
        <v>49</v>
      </c>
      <c r="D27" s="48">
        <v>32070</v>
      </c>
    </row>
    <row r="28" spans="1:4" ht="14.25">
      <c r="A28" s="31"/>
      <c r="B28" s="48"/>
      <c r="C28" s="53" t="s">
        <v>50</v>
      </c>
      <c r="D28" s="48">
        <v>9.3</v>
      </c>
    </row>
    <row r="29" spans="1:4" ht="14.25">
      <c r="A29" s="31"/>
      <c r="B29" s="48"/>
      <c r="C29" s="53" t="s">
        <v>51</v>
      </c>
      <c r="D29" s="48">
        <v>1210.12</v>
      </c>
    </row>
    <row r="30" spans="1:4" ht="14.25">
      <c r="A30" s="31"/>
      <c r="B30" s="48"/>
      <c r="C30" s="53" t="s">
        <v>52</v>
      </c>
      <c r="D30" s="48">
        <v>1210.12</v>
      </c>
    </row>
    <row r="31" spans="1:4" ht="14.25">
      <c r="A31" s="31"/>
      <c r="B31" s="48"/>
      <c r="C31" s="53" t="s">
        <v>53</v>
      </c>
      <c r="D31" s="48">
        <v>1.52</v>
      </c>
    </row>
    <row r="32" spans="1:4" ht="14.25">
      <c r="A32" s="31"/>
      <c r="B32" s="48"/>
      <c r="C32" s="53" t="s">
        <v>54</v>
      </c>
      <c r="D32" s="48">
        <v>1.52</v>
      </c>
    </row>
    <row r="33" spans="1:4" ht="14.25">
      <c r="A33" s="31"/>
      <c r="B33" s="48"/>
      <c r="C33" s="53" t="s">
        <v>55</v>
      </c>
      <c r="D33" s="48">
        <v>360.06</v>
      </c>
    </row>
    <row r="34" spans="1:4" ht="14.25">
      <c r="A34" s="31"/>
      <c r="B34" s="48"/>
      <c r="C34" s="53" t="s">
        <v>56</v>
      </c>
      <c r="D34" s="48">
        <v>360.06</v>
      </c>
    </row>
    <row r="35" spans="1:4" ht="14.25">
      <c r="A35" s="31"/>
      <c r="B35" s="48"/>
      <c r="C35" s="53" t="s">
        <v>137</v>
      </c>
      <c r="D35" s="48">
        <v>51.43</v>
      </c>
    </row>
    <row r="36" spans="1:4" ht="14.25">
      <c r="A36" s="31"/>
      <c r="B36" s="48"/>
      <c r="C36" s="53" t="s">
        <v>58</v>
      </c>
      <c r="D36" s="48">
        <v>51.43</v>
      </c>
    </row>
    <row r="37" spans="1:4" ht="14.25">
      <c r="A37" s="31"/>
      <c r="B37" s="48"/>
      <c r="C37" s="53" t="s">
        <v>59</v>
      </c>
      <c r="D37" s="48">
        <v>34.28</v>
      </c>
    </row>
    <row r="38" spans="1:4" ht="14.25">
      <c r="A38" s="31"/>
      <c r="B38" s="48"/>
      <c r="C38" s="53" t="s">
        <v>60</v>
      </c>
      <c r="D38" s="48">
        <v>17.15</v>
      </c>
    </row>
    <row r="39" spans="1:4" ht="14.25">
      <c r="A39" s="31"/>
      <c r="B39" s="48"/>
      <c r="C39" s="53" t="s">
        <v>138</v>
      </c>
      <c r="D39" s="48">
        <v>24.6</v>
      </c>
    </row>
    <row r="40" spans="1:4" ht="14.25">
      <c r="A40" s="31"/>
      <c r="B40" s="48"/>
      <c r="C40" s="53" t="s">
        <v>62</v>
      </c>
      <c r="D40" s="48">
        <v>24.6</v>
      </c>
    </row>
    <row r="41" spans="1:4" ht="14.25">
      <c r="A41" s="31"/>
      <c r="B41" s="48"/>
      <c r="C41" s="53" t="s">
        <v>63</v>
      </c>
      <c r="D41" s="48">
        <v>9.41</v>
      </c>
    </row>
    <row r="42" spans="1:4" ht="14.25">
      <c r="A42" s="31"/>
      <c r="B42" s="48"/>
      <c r="C42" s="53" t="s">
        <v>64</v>
      </c>
      <c r="D42" s="48">
        <v>6.63</v>
      </c>
    </row>
    <row r="43" spans="1:4" ht="14.25">
      <c r="A43" s="31"/>
      <c r="B43" s="48"/>
      <c r="C43" s="53" t="s">
        <v>65</v>
      </c>
      <c r="D43" s="48">
        <v>8.56</v>
      </c>
    </row>
    <row r="44" spans="1:4" ht="14.25">
      <c r="A44" s="31"/>
      <c r="B44" s="48"/>
      <c r="C44" s="53" t="s">
        <v>139</v>
      </c>
      <c r="D44" s="48">
        <v>1680.11</v>
      </c>
    </row>
    <row r="45" spans="1:4" ht="14.25">
      <c r="A45" s="31"/>
      <c r="B45" s="48"/>
      <c r="C45" s="53" t="s">
        <v>67</v>
      </c>
      <c r="D45" s="48">
        <v>1086</v>
      </c>
    </row>
    <row r="46" spans="1:4" ht="14.25">
      <c r="A46" s="31"/>
      <c r="B46" s="48"/>
      <c r="C46" s="53" t="s">
        <v>68</v>
      </c>
      <c r="D46" s="48">
        <v>805</v>
      </c>
    </row>
    <row r="47" spans="1:4" ht="14.25">
      <c r="A47" s="31"/>
      <c r="B47" s="48"/>
      <c r="C47" s="53" t="s">
        <v>69</v>
      </c>
      <c r="D47" s="48">
        <v>281</v>
      </c>
    </row>
    <row r="48" spans="1:4" ht="14.25">
      <c r="A48" s="31"/>
      <c r="B48" s="48"/>
      <c r="C48" s="53" t="s">
        <v>70</v>
      </c>
      <c r="D48" s="48">
        <v>194.4</v>
      </c>
    </row>
    <row r="49" spans="1:4" ht="14.25">
      <c r="A49" s="31"/>
      <c r="B49" s="48"/>
      <c r="C49" s="53" t="s">
        <v>71</v>
      </c>
      <c r="D49" s="48">
        <v>78.4</v>
      </c>
    </row>
    <row r="50" spans="1:4" ht="14.25">
      <c r="A50" s="31"/>
      <c r="B50" s="48"/>
      <c r="C50" s="53" t="s">
        <v>72</v>
      </c>
      <c r="D50" s="48">
        <v>116</v>
      </c>
    </row>
    <row r="51" spans="1:4" ht="14.25">
      <c r="A51" s="31"/>
      <c r="B51" s="48"/>
      <c r="C51" s="53" t="s">
        <v>73</v>
      </c>
      <c r="D51" s="48">
        <v>399.71</v>
      </c>
    </row>
    <row r="52" spans="1:4" ht="14.25">
      <c r="A52" s="31"/>
      <c r="B52" s="48"/>
      <c r="C52" s="53" t="s">
        <v>74</v>
      </c>
      <c r="D52" s="48">
        <v>399.71</v>
      </c>
    </row>
    <row r="53" spans="1:4" ht="14.25">
      <c r="A53" s="31"/>
      <c r="B53" s="48"/>
      <c r="C53" s="53" t="s">
        <v>140</v>
      </c>
      <c r="D53" s="48">
        <v>1024</v>
      </c>
    </row>
    <row r="54" spans="1:4" ht="14.25">
      <c r="A54" s="31"/>
      <c r="B54" s="48"/>
      <c r="C54" s="53" t="s">
        <v>141</v>
      </c>
      <c r="D54" s="48">
        <v>1024</v>
      </c>
    </row>
    <row r="55" spans="1:4" ht="14.25">
      <c r="A55" s="31"/>
      <c r="B55" s="48"/>
      <c r="C55" s="53" t="s">
        <v>142</v>
      </c>
      <c r="D55" s="48">
        <v>1024</v>
      </c>
    </row>
    <row r="56" spans="1:4" ht="14.25">
      <c r="A56" s="31"/>
      <c r="B56" s="48"/>
      <c r="C56" s="53" t="s">
        <v>143</v>
      </c>
      <c r="D56" s="48">
        <v>400</v>
      </c>
    </row>
    <row r="57" spans="1:4" ht="14.25">
      <c r="A57" s="31"/>
      <c r="B57" s="48"/>
      <c r="C57" s="53" t="s">
        <v>79</v>
      </c>
      <c r="D57" s="48">
        <v>400</v>
      </c>
    </row>
    <row r="58" spans="1:4" ht="14.25">
      <c r="A58" s="31"/>
      <c r="B58" s="48"/>
      <c r="C58" s="53" t="s">
        <v>80</v>
      </c>
      <c r="D58" s="48">
        <v>400</v>
      </c>
    </row>
    <row r="59" spans="1:4" ht="14.25">
      <c r="A59" s="31"/>
      <c r="B59" s="48"/>
      <c r="C59" s="53" t="s">
        <v>144</v>
      </c>
      <c r="D59" s="48">
        <v>24306.01</v>
      </c>
    </row>
    <row r="60" spans="1:4" ht="14.25">
      <c r="A60" s="31"/>
      <c r="B60" s="48"/>
      <c r="C60" s="53" t="s">
        <v>82</v>
      </c>
      <c r="D60" s="48">
        <v>600</v>
      </c>
    </row>
    <row r="61" spans="1:4" ht="14.25">
      <c r="A61" s="31"/>
      <c r="B61" s="48"/>
      <c r="C61" s="53" t="s">
        <v>83</v>
      </c>
      <c r="D61" s="48">
        <v>600</v>
      </c>
    </row>
    <row r="62" spans="1:4" ht="14.25">
      <c r="A62" s="31"/>
      <c r="B62" s="48"/>
      <c r="C62" s="53" t="s">
        <v>84</v>
      </c>
      <c r="D62" s="48">
        <v>18831.2</v>
      </c>
    </row>
    <row r="63" spans="1:4" ht="14.25">
      <c r="A63" s="31"/>
      <c r="B63" s="48"/>
      <c r="C63" s="53" t="s">
        <v>85</v>
      </c>
      <c r="D63" s="48">
        <v>18831.2</v>
      </c>
    </row>
    <row r="64" spans="1:4" ht="14.25">
      <c r="A64" s="31"/>
      <c r="B64" s="48"/>
      <c r="C64" s="53" t="s">
        <v>86</v>
      </c>
      <c r="D64" s="48">
        <v>4874.81</v>
      </c>
    </row>
    <row r="65" spans="1:4" ht="14.25">
      <c r="A65" s="31"/>
      <c r="B65" s="48"/>
      <c r="C65" s="53" t="s">
        <v>87</v>
      </c>
      <c r="D65" s="48">
        <v>4874.81</v>
      </c>
    </row>
    <row r="66" spans="1:4" ht="14.25">
      <c r="A66" s="31"/>
      <c r="B66" s="48"/>
      <c r="C66" s="53" t="s">
        <v>145</v>
      </c>
      <c r="D66" s="48">
        <v>179.98</v>
      </c>
    </row>
    <row r="67" spans="1:4" ht="14.25">
      <c r="A67" s="31"/>
      <c r="B67" s="48"/>
      <c r="C67" s="53" t="s">
        <v>146</v>
      </c>
      <c r="D67" s="48">
        <v>179.98</v>
      </c>
    </row>
    <row r="68" spans="1:4" ht="14.25">
      <c r="A68" s="31"/>
      <c r="B68" s="48"/>
      <c r="C68" s="53" t="s">
        <v>147</v>
      </c>
      <c r="D68" s="48">
        <v>179.98</v>
      </c>
    </row>
    <row r="69" spans="1:4" ht="14.25">
      <c r="A69" s="31"/>
      <c r="B69" s="48"/>
      <c r="C69" s="53" t="s">
        <v>148</v>
      </c>
      <c r="D69" s="48">
        <v>140</v>
      </c>
    </row>
    <row r="70" spans="1:4" ht="14.25">
      <c r="A70" s="31"/>
      <c r="B70" s="48"/>
      <c r="C70" s="53" t="s">
        <v>149</v>
      </c>
      <c r="D70" s="48">
        <v>140</v>
      </c>
    </row>
    <row r="71" spans="1:4" ht="14.25">
      <c r="A71" s="31"/>
      <c r="B71" s="48"/>
      <c r="C71" s="53" t="s">
        <v>150</v>
      </c>
      <c r="D71" s="48">
        <v>140</v>
      </c>
    </row>
    <row r="72" spans="1:4" ht="14.25">
      <c r="A72" s="31"/>
      <c r="B72" s="48"/>
      <c r="C72" s="53" t="s">
        <v>151</v>
      </c>
      <c r="D72" s="48">
        <v>100</v>
      </c>
    </row>
    <row r="73" spans="1:4" ht="14.25">
      <c r="A73" s="31"/>
      <c r="B73" s="48"/>
      <c r="C73" s="53" t="s">
        <v>152</v>
      </c>
      <c r="D73" s="48">
        <v>100</v>
      </c>
    </row>
    <row r="74" spans="1:4" ht="14.25">
      <c r="A74" s="31"/>
      <c r="B74" s="48"/>
      <c r="C74" s="53" t="s">
        <v>96</v>
      </c>
      <c r="D74" s="48">
        <v>100</v>
      </c>
    </row>
    <row r="75" spans="1:4" ht="14.25">
      <c r="A75" s="63" t="s">
        <v>153</v>
      </c>
      <c r="B75" s="48">
        <v>7985.3</v>
      </c>
      <c r="C75" s="26" t="s">
        <v>154</v>
      </c>
      <c r="D75" s="65"/>
    </row>
    <row r="76" spans="1:4" ht="14.25">
      <c r="A76" s="52" t="s">
        <v>155</v>
      </c>
      <c r="B76" s="48"/>
      <c r="C76" s="66"/>
      <c r="D76" s="67"/>
    </row>
    <row r="77" spans="1:4" ht="14.25">
      <c r="A77" s="31"/>
      <c r="B77" s="48"/>
      <c r="C77" s="66"/>
      <c r="D77" s="67"/>
    </row>
    <row r="78" spans="1:4" ht="14.25">
      <c r="A78" s="31"/>
      <c r="B78" s="48"/>
      <c r="C78" s="66"/>
      <c r="D78" s="67"/>
    </row>
    <row r="79" spans="1:4" ht="14.25">
      <c r="A79" s="31"/>
      <c r="B79" s="48"/>
      <c r="C79" s="66"/>
      <c r="D79" s="67"/>
    </row>
    <row r="80" spans="1:4" ht="14.25">
      <c r="A80" s="31" t="s">
        <v>156</v>
      </c>
      <c r="B80" s="48"/>
      <c r="C80" s="66"/>
      <c r="D80" s="67"/>
    </row>
    <row r="81" spans="1:4" ht="14.25">
      <c r="A81" s="20" t="s">
        <v>104</v>
      </c>
      <c r="B81" s="40">
        <v>63702.09</v>
      </c>
      <c r="C81" s="20" t="s">
        <v>105</v>
      </c>
      <c r="D81" s="40">
        <v>63702.09</v>
      </c>
    </row>
    <row r="83" spans="1:2" ht="14.25">
      <c r="A83" s="10" t="s">
        <v>157</v>
      </c>
      <c r="B83" s="10"/>
    </row>
  </sheetData>
  <sheetProtection/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H83"/>
  <sheetViews>
    <sheetView zoomScalePageLayoutView="0" workbookViewId="0" topLeftCell="A1">
      <selection activeCell="A4" sqref="A4"/>
    </sheetView>
  </sheetViews>
  <sheetFormatPr defaultColWidth="6.875" defaultRowHeight="19.5" customHeight="1"/>
  <cols>
    <col min="1" max="1" width="10.375" style="13" customWidth="1"/>
    <col min="2" max="2" width="34.75390625" style="13" customWidth="1"/>
    <col min="3" max="3" width="14.875" style="42" customWidth="1"/>
    <col min="4" max="4" width="13.875" style="43" customWidth="1"/>
    <col min="5" max="5" width="12.50390625" style="43" customWidth="1"/>
    <col min="6" max="6" width="13.625" style="43" customWidth="1"/>
    <col min="7" max="8" width="14.625" style="42" customWidth="1"/>
    <col min="9" max="242" width="14.625" style="13" customWidth="1"/>
    <col min="243" max="250" width="6.875" style="0" customWidth="1"/>
  </cols>
  <sheetData>
    <row r="1" spans="1:8" s="10" customFormat="1" ht="19.5" customHeight="1">
      <c r="A1" s="99"/>
      <c r="B1" s="99"/>
      <c r="C1" s="1"/>
      <c r="D1" s="43"/>
      <c r="E1" s="43"/>
      <c r="F1" s="43"/>
      <c r="G1" s="42"/>
      <c r="H1" s="42"/>
    </row>
    <row r="2" spans="1:8" s="10" customFormat="1" ht="18.75" customHeight="1">
      <c r="A2" s="1"/>
      <c r="B2" s="1"/>
      <c r="C2" s="1"/>
      <c r="D2" s="43"/>
      <c r="E2" s="43"/>
      <c r="F2" s="42"/>
      <c r="G2" s="42"/>
      <c r="H2" s="44" t="s">
        <v>158</v>
      </c>
    </row>
    <row r="3" spans="1:242" s="11" customFormat="1" ht="24" customHeight="1">
      <c r="A3" s="100" t="s">
        <v>159</v>
      </c>
      <c r="B3" s="101"/>
      <c r="C3" s="102"/>
      <c r="D3" s="102"/>
      <c r="E3" s="102"/>
      <c r="F3" s="102"/>
      <c r="G3" s="85"/>
      <c r="H3" s="85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</row>
    <row r="4" spans="1:8" ht="19.5" customHeight="1">
      <c r="A4" s="5" t="s">
        <v>3</v>
      </c>
      <c r="B4" s="18"/>
      <c r="C4" s="45"/>
      <c r="D4" s="46"/>
      <c r="E4" s="46"/>
      <c r="H4" s="2" t="s">
        <v>4</v>
      </c>
    </row>
    <row r="5" spans="1:8" ht="19.5" customHeight="1">
      <c r="A5" s="103" t="s">
        <v>160</v>
      </c>
      <c r="B5" s="104"/>
      <c r="C5" s="92" t="s">
        <v>161</v>
      </c>
      <c r="D5" s="105" t="s">
        <v>162</v>
      </c>
      <c r="E5" s="106"/>
      <c r="F5" s="107"/>
      <c r="G5" s="105" t="s">
        <v>163</v>
      </c>
      <c r="H5" s="107"/>
    </row>
    <row r="6" spans="1:8" s="12" customFormat="1" ht="23.25" customHeight="1">
      <c r="A6" s="21" t="s">
        <v>164</v>
      </c>
      <c r="B6" s="22" t="s">
        <v>165</v>
      </c>
      <c r="C6" s="93"/>
      <c r="D6" s="47" t="s">
        <v>16</v>
      </c>
      <c r="E6" s="47" t="s">
        <v>123</v>
      </c>
      <c r="F6" s="47" t="s">
        <v>124</v>
      </c>
      <c r="G6" s="47" t="s">
        <v>166</v>
      </c>
      <c r="H6" s="47" t="s">
        <v>167</v>
      </c>
    </row>
    <row r="7" spans="1:8" s="12" customFormat="1" ht="21" customHeight="1">
      <c r="A7" s="108" t="s">
        <v>16</v>
      </c>
      <c r="B7" s="96"/>
      <c r="C7" s="48">
        <f>SUM(C8+C20+C23+C40+C44+C49+C60+C63+C66+C73+C76+C79)</f>
        <v>65809.55</v>
      </c>
      <c r="D7" s="48">
        <f>SUM(D8+D20+D23+D40+D44+D49+D60+D63+D66+D73+D76+D79)</f>
        <v>63702.09</v>
      </c>
      <c r="E7" s="48">
        <f>SUM(E8+E40+E44+E73)</f>
        <v>840.43</v>
      </c>
      <c r="F7" s="48">
        <f>SUM(F8+F20+F23+F49+F60+F63+F66+F76+F79)</f>
        <v>62861.659999999996</v>
      </c>
      <c r="G7" s="40">
        <f>D7-C7</f>
        <v>-2107.4600000000064</v>
      </c>
      <c r="H7" s="49">
        <f>G7/C7</f>
        <v>-0.03202361967222092</v>
      </c>
    </row>
    <row r="8" spans="1:8" ht="21" customHeight="1">
      <c r="A8" s="50">
        <v>201</v>
      </c>
      <c r="B8" s="26" t="s">
        <v>10</v>
      </c>
      <c r="C8" s="40">
        <f>SUM(C9+C14+C16+C18)</f>
        <v>1909.88</v>
      </c>
      <c r="D8" s="40">
        <v>1704.96</v>
      </c>
      <c r="E8" s="30">
        <v>584.42</v>
      </c>
      <c r="F8" s="30">
        <v>1120.54</v>
      </c>
      <c r="G8" s="40">
        <f aca="true" t="shared" si="0" ref="G8:G71">D8-C8</f>
        <v>-204.92000000000007</v>
      </c>
      <c r="H8" s="49">
        <f aca="true" t="shared" si="1" ref="H8:H75">G8/C8</f>
        <v>-0.10729469914340171</v>
      </c>
    </row>
    <row r="9" spans="1:8" ht="21" customHeight="1">
      <c r="A9" s="28" t="s">
        <v>168</v>
      </c>
      <c r="B9" s="26" t="s">
        <v>24</v>
      </c>
      <c r="C9" s="40">
        <f>SUM(C10:C13)</f>
        <v>1643.88</v>
      </c>
      <c r="D9" s="40">
        <v>1461.92</v>
      </c>
      <c r="E9" s="30">
        <v>584.42</v>
      </c>
      <c r="F9" s="30">
        <v>877.5</v>
      </c>
      <c r="G9" s="40">
        <f t="shared" si="0"/>
        <v>-181.96000000000004</v>
      </c>
      <c r="H9" s="49">
        <f t="shared" si="1"/>
        <v>-0.11068934472102589</v>
      </c>
    </row>
    <row r="10" spans="1:8" ht="21" customHeight="1">
      <c r="A10" s="28" t="s">
        <v>169</v>
      </c>
      <c r="B10" s="26" t="s">
        <v>26</v>
      </c>
      <c r="C10" s="40">
        <v>603.27</v>
      </c>
      <c r="D10" s="40">
        <v>584.42</v>
      </c>
      <c r="E10" s="30">
        <v>584.42</v>
      </c>
      <c r="F10" s="30"/>
      <c r="G10" s="40">
        <f t="shared" si="0"/>
        <v>-18.850000000000023</v>
      </c>
      <c r="H10" s="49">
        <f t="shared" si="1"/>
        <v>-0.03124637392875499</v>
      </c>
    </row>
    <row r="11" spans="1:8" ht="21" customHeight="1">
      <c r="A11" s="28">
        <v>2010402</v>
      </c>
      <c r="B11" s="26" t="s">
        <v>28</v>
      </c>
      <c r="C11" s="40">
        <v>201.02</v>
      </c>
      <c r="D11" s="40">
        <v>184</v>
      </c>
      <c r="E11" s="30"/>
      <c r="F11" s="30">
        <v>184</v>
      </c>
      <c r="G11" s="40">
        <f t="shared" si="0"/>
        <v>-17.02000000000001</v>
      </c>
      <c r="H11" s="49">
        <f t="shared" si="1"/>
        <v>-0.08466819221967968</v>
      </c>
    </row>
    <row r="12" spans="1:8" ht="21" customHeight="1">
      <c r="A12" s="51">
        <v>2010404</v>
      </c>
      <c r="B12" s="26" t="s">
        <v>30</v>
      </c>
      <c r="C12" s="40">
        <v>130</v>
      </c>
      <c r="D12" s="40">
        <v>120</v>
      </c>
      <c r="E12" s="48"/>
      <c r="F12" s="48">
        <v>120</v>
      </c>
      <c r="G12" s="40">
        <f t="shared" si="0"/>
        <v>-10</v>
      </c>
      <c r="H12" s="49">
        <f t="shared" si="1"/>
        <v>-0.07692307692307693</v>
      </c>
    </row>
    <row r="13" spans="1:8" ht="21" customHeight="1">
      <c r="A13" s="52">
        <v>2010499</v>
      </c>
      <c r="B13" s="26" t="s">
        <v>32</v>
      </c>
      <c r="C13" s="40">
        <v>709.59</v>
      </c>
      <c r="D13" s="40">
        <v>573.5</v>
      </c>
      <c r="E13" s="48"/>
      <c r="F13" s="48">
        <v>573.5</v>
      </c>
      <c r="G13" s="40">
        <f t="shared" si="0"/>
        <v>-136.09000000000003</v>
      </c>
      <c r="H13" s="49">
        <f t="shared" si="1"/>
        <v>-0.1917868064657056</v>
      </c>
    </row>
    <row r="14" spans="1:8" ht="21" customHeight="1">
      <c r="A14" s="52">
        <v>20105</v>
      </c>
      <c r="B14" s="26" t="s">
        <v>34</v>
      </c>
      <c r="C14" s="40"/>
      <c r="D14" s="40">
        <v>49.8</v>
      </c>
      <c r="E14" s="48"/>
      <c r="F14" s="48">
        <v>49.8</v>
      </c>
      <c r="G14" s="40">
        <f t="shared" si="0"/>
        <v>49.8</v>
      </c>
      <c r="H14" s="49"/>
    </row>
    <row r="15" spans="1:8" ht="21" customHeight="1">
      <c r="A15" s="52">
        <v>2010507</v>
      </c>
      <c r="B15" s="26" t="s">
        <v>36</v>
      </c>
      <c r="C15" s="40"/>
      <c r="D15" s="40">
        <v>49.8</v>
      </c>
      <c r="E15" s="48"/>
      <c r="F15" s="48">
        <v>49.8</v>
      </c>
      <c r="G15" s="40">
        <f t="shared" si="0"/>
        <v>49.8</v>
      </c>
      <c r="H15" s="49"/>
    </row>
    <row r="16" spans="1:8" ht="21" customHeight="1">
      <c r="A16" s="52">
        <v>20110</v>
      </c>
      <c r="B16" s="26" t="s">
        <v>38</v>
      </c>
      <c r="C16" s="40">
        <v>266</v>
      </c>
      <c r="D16" s="40">
        <v>50</v>
      </c>
      <c r="E16" s="48"/>
      <c r="F16" s="48">
        <v>50</v>
      </c>
      <c r="G16" s="40">
        <f t="shared" si="0"/>
        <v>-216</v>
      </c>
      <c r="H16" s="49">
        <f t="shared" si="1"/>
        <v>-0.8120300751879699</v>
      </c>
    </row>
    <row r="17" spans="1:8" ht="21" customHeight="1">
      <c r="A17" s="52">
        <v>2011008</v>
      </c>
      <c r="B17" s="26" t="s">
        <v>39</v>
      </c>
      <c r="C17" s="40">
        <v>266</v>
      </c>
      <c r="D17" s="40">
        <v>50</v>
      </c>
      <c r="E17" s="48"/>
      <c r="F17" s="48">
        <v>50</v>
      </c>
      <c r="G17" s="40">
        <f t="shared" si="0"/>
        <v>-216</v>
      </c>
      <c r="H17" s="49">
        <f t="shared" si="1"/>
        <v>-0.8120300751879699</v>
      </c>
    </row>
    <row r="18" spans="1:8" ht="21" customHeight="1">
      <c r="A18" s="52">
        <v>20138</v>
      </c>
      <c r="B18" s="26" t="s">
        <v>40</v>
      </c>
      <c r="C18" s="40"/>
      <c r="D18" s="40">
        <v>143.24</v>
      </c>
      <c r="E18" s="48"/>
      <c r="F18" s="48">
        <v>143.24</v>
      </c>
      <c r="G18" s="40">
        <f t="shared" si="0"/>
        <v>143.24</v>
      </c>
      <c r="H18" s="49"/>
    </row>
    <row r="19" spans="1:8" ht="21" customHeight="1">
      <c r="A19" s="52">
        <v>2013804</v>
      </c>
      <c r="B19" s="26" t="s">
        <v>41</v>
      </c>
      <c r="C19" s="40"/>
      <c r="D19" s="40">
        <v>143.24</v>
      </c>
      <c r="E19" s="48"/>
      <c r="F19" s="48">
        <v>143.24</v>
      </c>
      <c r="G19" s="40">
        <f t="shared" si="0"/>
        <v>143.24</v>
      </c>
      <c r="H19" s="49"/>
    </row>
    <row r="20" spans="1:8" ht="21" customHeight="1">
      <c r="A20" s="52">
        <v>205</v>
      </c>
      <c r="B20" s="26" t="s">
        <v>42</v>
      </c>
      <c r="C20" s="40">
        <v>811.99</v>
      </c>
      <c r="D20" s="40">
        <v>400</v>
      </c>
      <c r="E20" s="48"/>
      <c r="F20" s="48">
        <v>400</v>
      </c>
      <c r="G20" s="40">
        <f t="shared" si="0"/>
        <v>-411.99</v>
      </c>
      <c r="H20" s="49">
        <f t="shared" si="1"/>
        <v>-0.5073830958509341</v>
      </c>
    </row>
    <row r="21" spans="1:8" ht="21" customHeight="1">
      <c r="A21" s="52">
        <v>20599</v>
      </c>
      <c r="B21" s="26" t="s">
        <v>43</v>
      </c>
      <c r="C21" s="40">
        <v>811.99</v>
      </c>
      <c r="D21" s="40">
        <v>400</v>
      </c>
      <c r="E21" s="48"/>
      <c r="F21" s="48">
        <v>400</v>
      </c>
      <c r="G21" s="40">
        <f t="shared" si="0"/>
        <v>-411.99</v>
      </c>
      <c r="H21" s="49">
        <f t="shared" si="1"/>
        <v>-0.5073830958509341</v>
      </c>
    </row>
    <row r="22" spans="1:8" ht="21" customHeight="1">
      <c r="A22" s="52">
        <v>2059999</v>
      </c>
      <c r="B22" s="26" t="s">
        <v>44</v>
      </c>
      <c r="C22" s="40">
        <v>811.99</v>
      </c>
      <c r="D22" s="40">
        <v>400</v>
      </c>
      <c r="E22" s="48"/>
      <c r="F22" s="48">
        <v>400</v>
      </c>
      <c r="G22" s="40">
        <f t="shared" si="0"/>
        <v>-411.99</v>
      </c>
      <c r="H22" s="49">
        <f t="shared" si="1"/>
        <v>-0.5073830958509341</v>
      </c>
    </row>
    <row r="23" spans="1:8" ht="21" customHeight="1">
      <c r="A23" s="52">
        <v>206</v>
      </c>
      <c r="B23" s="26" t="s">
        <v>45</v>
      </c>
      <c r="C23" s="40">
        <f>SUM(C24+C26+C31+C33+C35+C37)</f>
        <v>30804.66</v>
      </c>
      <c r="D23" s="48">
        <v>33690.99999999999</v>
      </c>
      <c r="E23" s="48"/>
      <c r="F23" s="48">
        <v>33690.99999999999</v>
      </c>
      <c r="G23" s="40">
        <f t="shared" si="0"/>
        <v>2886.339999999993</v>
      </c>
      <c r="H23" s="49">
        <f t="shared" si="1"/>
        <v>0.0936981612522259</v>
      </c>
    </row>
    <row r="24" spans="1:8" ht="21" customHeight="1">
      <c r="A24" s="52">
        <v>20601</v>
      </c>
      <c r="B24" s="50" t="s">
        <v>46</v>
      </c>
      <c r="C24" s="40">
        <v>36.71</v>
      </c>
      <c r="D24" s="48">
        <v>40</v>
      </c>
      <c r="E24" s="48"/>
      <c r="F24" s="48">
        <v>40</v>
      </c>
      <c r="G24" s="40">
        <f t="shared" si="0"/>
        <v>3.289999999999999</v>
      </c>
      <c r="H24" s="49">
        <f t="shared" si="1"/>
        <v>0.08962135657858891</v>
      </c>
    </row>
    <row r="25" spans="1:8" ht="21" customHeight="1">
      <c r="A25" s="52">
        <v>2060102</v>
      </c>
      <c r="B25" s="53" t="s">
        <v>47</v>
      </c>
      <c r="C25" s="40">
        <v>36.71</v>
      </c>
      <c r="D25" s="48">
        <v>40</v>
      </c>
      <c r="E25" s="48"/>
      <c r="F25" s="48">
        <v>40</v>
      </c>
      <c r="G25" s="40">
        <f t="shared" si="0"/>
        <v>3.289999999999999</v>
      </c>
      <c r="H25" s="49">
        <f t="shared" si="1"/>
        <v>0.08962135657858891</v>
      </c>
    </row>
    <row r="26" spans="1:8" ht="21" customHeight="1">
      <c r="A26" s="52">
        <v>20604</v>
      </c>
      <c r="B26" s="53" t="s">
        <v>48</v>
      </c>
      <c r="C26" s="40">
        <v>28423.8</v>
      </c>
      <c r="D26" s="48">
        <v>32079.3</v>
      </c>
      <c r="E26" s="48"/>
      <c r="F26" s="48">
        <v>32079.3</v>
      </c>
      <c r="G26" s="40">
        <f t="shared" si="0"/>
        <v>3655.5</v>
      </c>
      <c r="H26" s="49">
        <f t="shared" si="1"/>
        <v>0.12860701243324257</v>
      </c>
    </row>
    <row r="27" spans="1:8" ht="21" customHeight="1">
      <c r="A27" s="52">
        <v>2060402</v>
      </c>
      <c r="B27" s="53" t="s">
        <v>170</v>
      </c>
      <c r="C27" s="40">
        <v>3839.3</v>
      </c>
      <c r="D27" s="48"/>
      <c r="E27" s="48"/>
      <c r="F27" s="48"/>
      <c r="G27" s="40">
        <f t="shared" si="0"/>
        <v>-3839.3</v>
      </c>
      <c r="H27" s="49">
        <f t="shared" si="1"/>
        <v>-1</v>
      </c>
    </row>
    <row r="28" spans="1:8" ht="21" customHeight="1">
      <c r="A28" s="52">
        <v>2060403</v>
      </c>
      <c r="B28" s="53" t="s">
        <v>171</v>
      </c>
      <c r="C28" s="40">
        <v>20683.5</v>
      </c>
      <c r="D28" s="48"/>
      <c r="E28" s="48"/>
      <c r="F28" s="48"/>
      <c r="G28" s="40">
        <f t="shared" si="0"/>
        <v>-20683.5</v>
      </c>
      <c r="H28" s="49">
        <f t="shared" si="1"/>
        <v>-1</v>
      </c>
    </row>
    <row r="29" spans="1:8" ht="21" customHeight="1">
      <c r="A29" s="52">
        <v>2060404</v>
      </c>
      <c r="B29" s="53" t="s">
        <v>49</v>
      </c>
      <c r="C29" s="40"/>
      <c r="D29" s="48">
        <v>32070</v>
      </c>
      <c r="E29" s="48"/>
      <c r="F29" s="48">
        <v>32070</v>
      </c>
      <c r="G29" s="40">
        <f t="shared" si="0"/>
        <v>32070</v>
      </c>
      <c r="H29" s="49"/>
    </row>
    <row r="30" spans="1:8" ht="21" customHeight="1">
      <c r="A30" s="52">
        <v>2060499</v>
      </c>
      <c r="B30" s="53" t="s">
        <v>50</v>
      </c>
      <c r="C30" s="40">
        <v>3901</v>
      </c>
      <c r="D30" s="48">
        <v>9.3</v>
      </c>
      <c r="E30" s="48"/>
      <c r="F30" s="48">
        <v>9.3</v>
      </c>
      <c r="G30" s="40">
        <f t="shared" si="0"/>
        <v>-3891.7</v>
      </c>
      <c r="H30" s="49">
        <f t="shared" si="1"/>
        <v>-0.9976159958984875</v>
      </c>
    </row>
    <row r="31" spans="1:8" ht="21" customHeight="1">
      <c r="A31" s="52">
        <v>20605</v>
      </c>
      <c r="B31" s="53" t="s">
        <v>51</v>
      </c>
      <c r="C31" s="40">
        <v>89.88</v>
      </c>
      <c r="D31" s="48">
        <v>1210.12</v>
      </c>
      <c r="E31" s="48"/>
      <c r="F31" s="48">
        <v>1210.12</v>
      </c>
      <c r="G31" s="40">
        <f t="shared" si="0"/>
        <v>1120.2399999999998</v>
      </c>
      <c r="H31" s="49">
        <f t="shared" si="1"/>
        <v>12.463729417000444</v>
      </c>
    </row>
    <row r="32" spans="1:8" ht="21" customHeight="1">
      <c r="A32" s="52">
        <v>2060503</v>
      </c>
      <c r="B32" s="53" t="s">
        <v>52</v>
      </c>
      <c r="C32" s="40">
        <v>89.88</v>
      </c>
      <c r="D32" s="48">
        <v>1210.12</v>
      </c>
      <c r="E32" s="48"/>
      <c r="F32" s="48">
        <v>1210.12</v>
      </c>
      <c r="G32" s="40">
        <f t="shared" si="0"/>
        <v>1120.2399999999998</v>
      </c>
      <c r="H32" s="49">
        <f t="shared" si="1"/>
        <v>12.463729417000444</v>
      </c>
    </row>
    <row r="33" spans="1:8" ht="21" customHeight="1">
      <c r="A33" s="52">
        <v>20607</v>
      </c>
      <c r="B33" s="53" t="s">
        <v>53</v>
      </c>
      <c r="C33" s="40">
        <v>0.3</v>
      </c>
      <c r="D33" s="48">
        <v>1.52</v>
      </c>
      <c r="E33" s="48"/>
      <c r="F33" s="48">
        <v>1.52</v>
      </c>
      <c r="G33" s="40">
        <f t="shared" si="0"/>
        <v>1.22</v>
      </c>
      <c r="H33" s="49">
        <f t="shared" si="1"/>
        <v>4.066666666666666</v>
      </c>
    </row>
    <row r="34" spans="1:8" ht="21" customHeight="1">
      <c r="A34" s="52">
        <v>2060702</v>
      </c>
      <c r="B34" s="53" t="s">
        <v>54</v>
      </c>
      <c r="C34" s="40">
        <v>0.3</v>
      </c>
      <c r="D34" s="48">
        <v>1.52</v>
      </c>
      <c r="E34" s="48"/>
      <c r="F34" s="48">
        <v>1.52</v>
      </c>
      <c r="G34" s="40">
        <f t="shared" si="0"/>
        <v>1.22</v>
      </c>
      <c r="H34" s="49">
        <f t="shared" si="1"/>
        <v>4.066666666666666</v>
      </c>
    </row>
    <row r="35" spans="1:8" ht="21" customHeight="1">
      <c r="A35" s="52">
        <v>20609</v>
      </c>
      <c r="B35" s="53" t="s">
        <v>172</v>
      </c>
      <c r="C35" s="40">
        <v>2118</v>
      </c>
      <c r="D35" s="48"/>
      <c r="E35" s="48"/>
      <c r="F35" s="48"/>
      <c r="G35" s="40">
        <f t="shared" si="0"/>
        <v>-2118</v>
      </c>
      <c r="H35" s="49">
        <f t="shared" si="1"/>
        <v>-1</v>
      </c>
    </row>
    <row r="36" spans="1:8" ht="21" customHeight="1">
      <c r="A36" s="52">
        <v>2060901</v>
      </c>
      <c r="B36" s="53" t="s">
        <v>173</v>
      </c>
      <c r="C36" s="40">
        <v>2118</v>
      </c>
      <c r="D36" s="48"/>
      <c r="E36" s="48"/>
      <c r="F36" s="48"/>
      <c r="G36" s="40">
        <f t="shared" si="0"/>
        <v>-2118</v>
      </c>
      <c r="H36" s="49">
        <f t="shared" si="1"/>
        <v>-1</v>
      </c>
    </row>
    <row r="37" spans="1:8" ht="21" customHeight="1">
      <c r="A37" s="52">
        <v>20699</v>
      </c>
      <c r="B37" s="53" t="s">
        <v>55</v>
      </c>
      <c r="C37" s="40">
        <v>135.97</v>
      </c>
      <c r="D37" s="48">
        <v>360.06</v>
      </c>
      <c r="E37" s="48"/>
      <c r="F37" s="48">
        <v>360.06</v>
      </c>
      <c r="G37" s="40">
        <f t="shared" si="0"/>
        <v>224.09</v>
      </c>
      <c r="H37" s="49">
        <f t="shared" si="1"/>
        <v>1.6480841362065162</v>
      </c>
    </row>
    <row r="38" spans="1:8" ht="21" customHeight="1">
      <c r="A38" s="52">
        <v>2069901</v>
      </c>
      <c r="B38" s="53" t="s">
        <v>174</v>
      </c>
      <c r="C38" s="40">
        <v>23</v>
      </c>
      <c r="D38" s="48"/>
      <c r="E38" s="48"/>
      <c r="F38" s="48"/>
      <c r="G38" s="40">
        <f t="shared" si="0"/>
        <v>-23</v>
      </c>
      <c r="H38" s="49">
        <f t="shared" si="1"/>
        <v>-1</v>
      </c>
    </row>
    <row r="39" spans="1:8" ht="21" customHeight="1">
      <c r="A39" s="52">
        <v>2069999</v>
      </c>
      <c r="B39" s="53" t="s">
        <v>56</v>
      </c>
      <c r="C39" s="40">
        <v>112.97</v>
      </c>
      <c r="D39" s="48">
        <v>360.06</v>
      </c>
      <c r="E39" s="48"/>
      <c r="F39" s="48">
        <v>360.06</v>
      </c>
      <c r="G39" s="40">
        <f t="shared" si="0"/>
        <v>247.09</v>
      </c>
      <c r="H39" s="49">
        <f t="shared" si="1"/>
        <v>2.1872178454456934</v>
      </c>
    </row>
    <row r="40" spans="1:8" ht="21" customHeight="1">
      <c r="A40" s="52">
        <v>208</v>
      </c>
      <c r="B40" s="53" t="s">
        <v>57</v>
      </c>
      <c r="C40" s="40">
        <v>58.68</v>
      </c>
      <c r="D40" s="48">
        <v>51.43</v>
      </c>
      <c r="E40" s="48">
        <v>51.43</v>
      </c>
      <c r="F40" s="48"/>
      <c r="G40" s="40">
        <f t="shared" si="0"/>
        <v>-7.25</v>
      </c>
      <c r="H40" s="49">
        <f t="shared" si="1"/>
        <v>-0.12355146557600545</v>
      </c>
    </row>
    <row r="41" spans="1:8" ht="21" customHeight="1">
      <c r="A41" s="52">
        <v>20805</v>
      </c>
      <c r="B41" s="53" t="s">
        <v>58</v>
      </c>
      <c r="C41" s="40">
        <v>58.68</v>
      </c>
      <c r="D41" s="48">
        <v>51.43</v>
      </c>
      <c r="E41" s="48">
        <v>51.43</v>
      </c>
      <c r="F41" s="48"/>
      <c r="G41" s="40">
        <f t="shared" si="0"/>
        <v>-7.25</v>
      </c>
      <c r="H41" s="49">
        <f t="shared" si="1"/>
        <v>-0.12355146557600545</v>
      </c>
    </row>
    <row r="42" spans="1:8" ht="21" customHeight="1">
      <c r="A42" s="52">
        <v>2080505</v>
      </c>
      <c r="B42" s="53" t="s">
        <v>59</v>
      </c>
      <c r="C42" s="40">
        <v>41.59</v>
      </c>
      <c r="D42" s="48">
        <v>34.28</v>
      </c>
      <c r="E42" s="48">
        <v>34.28</v>
      </c>
      <c r="F42" s="48"/>
      <c r="G42" s="40">
        <f t="shared" si="0"/>
        <v>-7.310000000000002</v>
      </c>
      <c r="H42" s="49">
        <f t="shared" si="1"/>
        <v>-0.17576340466458287</v>
      </c>
    </row>
    <row r="43" spans="1:8" ht="21" customHeight="1">
      <c r="A43" s="52">
        <v>2080506</v>
      </c>
      <c r="B43" s="53" t="s">
        <v>60</v>
      </c>
      <c r="C43" s="40">
        <v>17.09</v>
      </c>
      <c r="D43" s="48">
        <v>17.15</v>
      </c>
      <c r="E43" s="48">
        <v>17.15</v>
      </c>
      <c r="F43" s="48"/>
      <c r="G43" s="40">
        <f t="shared" si="0"/>
        <v>0.05999999999999872</v>
      </c>
      <c r="H43" s="49">
        <f t="shared" si="1"/>
        <v>0.0035108250438852383</v>
      </c>
    </row>
    <row r="44" spans="1:8" ht="21" customHeight="1">
      <c r="A44" s="52">
        <v>210</v>
      </c>
      <c r="B44" s="53" t="s">
        <v>61</v>
      </c>
      <c r="C44" s="40"/>
      <c r="D44" s="48">
        <v>24.6</v>
      </c>
      <c r="E44" s="48">
        <v>24.6</v>
      </c>
      <c r="F44" s="48"/>
      <c r="G44" s="40">
        <f t="shared" si="0"/>
        <v>24.6</v>
      </c>
      <c r="H44" s="49"/>
    </row>
    <row r="45" spans="1:8" ht="21" customHeight="1">
      <c r="A45" s="52">
        <v>21011</v>
      </c>
      <c r="B45" s="53" t="s">
        <v>62</v>
      </c>
      <c r="C45" s="40"/>
      <c r="D45" s="48">
        <v>24.6</v>
      </c>
      <c r="E45" s="48">
        <v>24.6</v>
      </c>
      <c r="F45" s="48"/>
      <c r="G45" s="40">
        <f t="shared" si="0"/>
        <v>24.6</v>
      </c>
      <c r="H45" s="49"/>
    </row>
    <row r="46" spans="1:8" ht="21" customHeight="1">
      <c r="A46" s="52">
        <v>2101101</v>
      </c>
      <c r="B46" s="53" t="s">
        <v>63</v>
      </c>
      <c r="C46" s="40"/>
      <c r="D46" s="48">
        <v>9.41</v>
      </c>
      <c r="E46" s="48">
        <v>9.41</v>
      </c>
      <c r="F46" s="48"/>
      <c r="G46" s="40">
        <f t="shared" si="0"/>
        <v>9.41</v>
      </c>
      <c r="H46" s="49"/>
    </row>
    <row r="47" spans="1:8" ht="21" customHeight="1">
      <c r="A47" s="52">
        <v>2101102</v>
      </c>
      <c r="B47" s="53" t="s">
        <v>64</v>
      </c>
      <c r="C47" s="40"/>
      <c r="D47" s="48">
        <v>6.63</v>
      </c>
      <c r="E47" s="48">
        <v>6.63</v>
      </c>
      <c r="F47" s="48"/>
      <c r="G47" s="40">
        <f t="shared" si="0"/>
        <v>6.63</v>
      </c>
      <c r="H47" s="49"/>
    </row>
    <row r="48" spans="1:8" ht="21" customHeight="1">
      <c r="A48" s="52">
        <v>2101103</v>
      </c>
      <c r="B48" s="53" t="s">
        <v>65</v>
      </c>
      <c r="C48" s="40"/>
      <c r="D48" s="48">
        <v>8.56</v>
      </c>
      <c r="E48" s="48">
        <v>8.56</v>
      </c>
      <c r="F48" s="48"/>
      <c r="G48" s="40">
        <f t="shared" si="0"/>
        <v>8.56</v>
      </c>
      <c r="H48" s="49"/>
    </row>
    <row r="49" spans="1:8" ht="21" customHeight="1">
      <c r="A49" s="52">
        <v>211</v>
      </c>
      <c r="B49" s="53" t="s">
        <v>66</v>
      </c>
      <c r="C49" s="40">
        <f>SUM(C50+C53+C56+C58)</f>
        <v>6920.740000000001</v>
      </c>
      <c r="D49" s="48">
        <v>1680.11</v>
      </c>
      <c r="E49" s="48"/>
      <c r="F49" s="48">
        <v>1680.11</v>
      </c>
      <c r="G49" s="40">
        <f t="shared" si="0"/>
        <v>-5240.630000000001</v>
      </c>
      <c r="H49" s="49">
        <f t="shared" si="1"/>
        <v>-0.7572354979380819</v>
      </c>
    </row>
    <row r="50" spans="1:8" ht="21" customHeight="1">
      <c r="A50" s="52">
        <v>21101</v>
      </c>
      <c r="B50" s="53" t="s">
        <v>67</v>
      </c>
      <c r="C50" s="40">
        <v>3396.02</v>
      </c>
      <c r="D50" s="48">
        <v>1086</v>
      </c>
      <c r="E50" s="48"/>
      <c r="F50" s="48">
        <v>1086</v>
      </c>
      <c r="G50" s="40">
        <f t="shared" si="0"/>
        <v>-2310.02</v>
      </c>
      <c r="H50" s="49">
        <f t="shared" si="1"/>
        <v>-0.6802138974446558</v>
      </c>
    </row>
    <row r="51" spans="1:8" ht="21" customHeight="1">
      <c r="A51" s="52">
        <v>2110102</v>
      </c>
      <c r="B51" s="53" t="s">
        <v>68</v>
      </c>
      <c r="C51" s="40">
        <v>896.02</v>
      </c>
      <c r="D51" s="48">
        <v>805</v>
      </c>
      <c r="E51" s="48"/>
      <c r="F51" s="48">
        <v>805</v>
      </c>
      <c r="G51" s="40">
        <f t="shared" si="0"/>
        <v>-91.01999999999998</v>
      </c>
      <c r="H51" s="49">
        <f t="shared" si="1"/>
        <v>-0.10158255396084907</v>
      </c>
    </row>
    <row r="52" spans="1:8" ht="21" customHeight="1">
      <c r="A52" s="52">
        <v>2110199</v>
      </c>
      <c r="B52" s="53" t="s">
        <v>69</v>
      </c>
      <c r="C52" s="40">
        <v>2500</v>
      </c>
      <c r="D52" s="48">
        <v>281</v>
      </c>
      <c r="E52" s="48"/>
      <c r="F52" s="48">
        <v>281</v>
      </c>
      <c r="G52" s="40">
        <f t="shared" si="0"/>
        <v>-2219</v>
      </c>
      <c r="H52" s="49">
        <f t="shared" si="1"/>
        <v>-0.8876</v>
      </c>
    </row>
    <row r="53" spans="1:8" ht="21" customHeight="1">
      <c r="A53" s="52">
        <v>21103</v>
      </c>
      <c r="B53" s="53" t="s">
        <v>70</v>
      </c>
      <c r="C53" s="40">
        <v>840</v>
      </c>
      <c r="D53" s="48">
        <v>194.4</v>
      </c>
      <c r="E53" s="48"/>
      <c r="F53" s="48">
        <v>194.4</v>
      </c>
      <c r="G53" s="40">
        <f t="shared" si="0"/>
        <v>-645.6</v>
      </c>
      <c r="H53" s="49">
        <f t="shared" si="1"/>
        <v>-0.7685714285714286</v>
      </c>
    </row>
    <row r="54" spans="1:8" ht="21" customHeight="1">
      <c r="A54" s="52">
        <v>2110301</v>
      </c>
      <c r="B54" s="53" t="s">
        <v>71</v>
      </c>
      <c r="C54" s="40"/>
      <c r="D54" s="48">
        <v>78.4</v>
      </c>
      <c r="E54" s="48"/>
      <c r="F54" s="48">
        <v>78.4</v>
      </c>
      <c r="G54" s="40">
        <f t="shared" si="0"/>
        <v>78.4</v>
      </c>
      <c r="H54" s="49"/>
    </row>
    <row r="55" spans="1:8" ht="21" customHeight="1">
      <c r="A55" s="52">
        <v>2110399</v>
      </c>
      <c r="B55" s="53" t="s">
        <v>72</v>
      </c>
      <c r="C55" s="40">
        <v>840</v>
      </c>
      <c r="D55" s="48">
        <v>116</v>
      </c>
      <c r="E55" s="48"/>
      <c r="F55" s="48">
        <v>116</v>
      </c>
      <c r="G55" s="40">
        <f t="shared" si="0"/>
        <v>-724</v>
      </c>
      <c r="H55" s="49">
        <f t="shared" si="1"/>
        <v>-0.861904761904762</v>
      </c>
    </row>
    <row r="56" spans="1:8" ht="21" customHeight="1">
      <c r="A56" s="52">
        <v>21110</v>
      </c>
      <c r="B56" s="53" t="s">
        <v>73</v>
      </c>
      <c r="C56" s="40">
        <v>2631.5</v>
      </c>
      <c r="D56" s="48">
        <v>399.71</v>
      </c>
      <c r="E56" s="48"/>
      <c r="F56" s="48">
        <v>399.71</v>
      </c>
      <c r="G56" s="40">
        <f t="shared" si="0"/>
        <v>-2231.79</v>
      </c>
      <c r="H56" s="49">
        <f t="shared" si="1"/>
        <v>-0.848105643169295</v>
      </c>
    </row>
    <row r="57" spans="1:8" ht="21" customHeight="1">
      <c r="A57" s="52">
        <v>2111001</v>
      </c>
      <c r="B57" s="53" t="s">
        <v>74</v>
      </c>
      <c r="C57" s="40">
        <v>2631.5</v>
      </c>
      <c r="D57" s="48">
        <v>399.71</v>
      </c>
      <c r="E57" s="48"/>
      <c r="F57" s="48">
        <v>399.71</v>
      </c>
      <c r="G57" s="40">
        <f t="shared" si="0"/>
        <v>-2231.79</v>
      </c>
      <c r="H57" s="49">
        <f t="shared" si="1"/>
        <v>-0.848105643169295</v>
      </c>
    </row>
    <row r="58" spans="1:8" ht="21" customHeight="1">
      <c r="A58" s="52">
        <v>21199</v>
      </c>
      <c r="B58" s="53" t="s">
        <v>175</v>
      </c>
      <c r="C58" s="40">
        <v>53.22</v>
      </c>
      <c r="D58" s="48"/>
      <c r="E58" s="48"/>
      <c r="F58" s="48"/>
      <c r="G58" s="40">
        <f t="shared" si="0"/>
        <v>-53.22</v>
      </c>
      <c r="H58" s="49">
        <f t="shared" si="1"/>
        <v>-1</v>
      </c>
    </row>
    <row r="59" spans="1:8" ht="21" customHeight="1">
      <c r="A59" s="52">
        <v>2119901</v>
      </c>
      <c r="B59" s="53" t="s">
        <v>176</v>
      </c>
      <c r="C59" s="40">
        <v>53.22</v>
      </c>
      <c r="D59" s="48"/>
      <c r="E59" s="48"/>
      <c r="F59" s="48"/>
      <c r="G59" s="40">
        <f t="shared" si="0"/>
        <v>-53.22</v>
      </c>
      <c r="H59" s="49">
        <f t="shared" si="1"/>
        <v>-1</v>
      </c>
    </row>
    <row r="60" spans="1:8" ht="21" customHeight="1">
      <c r="A60" s="52">
        <v>212</v>
      </c>
      <c r="B60" s="53" t="s">
        <v>75</v>
      </c>
      <c r="C60" s="40">
        <v>100</v>
      </c>
      <c r="D60" s="48">
        <v>1024</v>
      </c>
      <c r="E60" s="48"/>
      <c r="F60" s="48">
        <v>1024</v>
      </c>
      <c r="G60" s="40">
        <f t="shared" si="0"/>
        <v>924</v>
      </c>
      <c r="H60" s="49">
        <f t="shared" si="1"/>
        <v>9.24</v>
      </c>
    </row>
    <row r="61" spans="1:8" ht="21" customHeight="1">
      <c r="A61" s="52">
        <v>21299</v>
      </c>
      <c r="B61" s="53" t="s">
        <v>76</v>
      </c>
      <c r="C61" s="40">
        <v>100</v>
      </c>
      <c r="D61" s="48">
        <v>1024</v>
      </c>
      <c r="E61" s="48"/>
      <c r="F61" s="48">
        <v>1024</v>
      </c>
      <c r="G61" s="40">
        <f t="shared" si="0"/>
        <v>924</v>
      </c>
      <c r="H61" s="49">
        <f t="shared" si="1"/>
        <v>9.24</v>
      </c>
    </row>
    <row r="62" spans="1:8" ht="21" customHeight="1">
      <c r="A62" s="52">
        <v>2129901</v>
      </c>
      <c r="B62" s="53" t="s">
        <v>77</v>
      </c>
      <c r="C62" s="40">
        <v>100</v>
      </c>
      <c r="D62" s="48">
        <v>1024</v>
      </c>
      <c r="E62" s="48"/>
      <c r="F62" s="48">
        <v>1024</v>
      </c>
      <c r="G62" s="40">
        <f t="shared" si="0"/>
        <v>924</v>
      </c>
      <c r="H62" s="49">
        <f t="shared" si="1"/>
        <v>9.24</v>
      </c>
    </row>
    <row r="63" spans="1:8" ht="21" customHeight="1">
      <c r="A63" s="52">
        <v>213</v>
      </c>
      <c r="B63" s="53" t="s">
        <v>78</v>
      </c>
      <c r="C63" s="40"/>
      <c r="D63" s="48">
        <v>400</v>
      </c>
      <c r="E63" s="48"/>
      <c r="F63" s="48">
        <v>400</v>
      </c>
      <c r="G63" s="40">
        <f t="shared" si="0"/>
        <v>400</v>
      </c>
      <c r="H63" s="49"/>
    </row>
    <row r="64" spans="1:8" ht="21" customHeight="1">
      <c r="A64" s="52">
        <v>21399</v>
      </c>
      <c r="B64" s="53" t="s">
        <v>79</v>
      </c>
      <c r="C64" s="40"/>
      <c r="D64" s="48">
        <v>400</v>
      </c>
      <c r="E64" s="48"/>
      <c r="F64" s="48">
        <v>400</v>
      </c>
      <c r="G64" s="40">
        <f t="shared" si="0"/>
        <v>400</v>
      </c>
      <c r="H64" s="49"/>
    </row>
    <row r="65" spans="1:8" ht="21" customHeight="1">
      <c r="A65" s="52">
        <v>2139999</v>
      </c>
      <c r="B65" s="53" t="s">
        <v>80</v>
      </c>
      <c r="C65" s="40"/>
      <c r="D65" s="48">
        <v>400</v>
      </c>
      <c r="E65" s="48"/>
      <c r="F65" s="48">
        <v>400</v>
      </c>
      <c r="G65" s="40">
        <f t="shared" si="0"/>
        <v>400</v>
      </c>
      <c r="H65" s="49"/>
    </row>
    <row r="66" spans="1:8" ht="21" customHeight="1">
      <c r="A66" s="52">
        <v>215</v>
      </c>
      <c r="B66" s="53" t="s">
        <v>81</v>
      </c>
      <c r="C66" s="40">
        <f>SUM(C67+C69+C71)</f>
        <v>25011.5</v>
      </c>
      <c r="D66" s="48">
        <v>24306.01</v>
      </c>
      <c r="E66" s="48"/>
      <c r="F66" s="48">
        <v>24306.01</v>
      </c>
      <c r="G66" s="40">
        <f t="shared" si="0"/>
        <v>-705.489999999998</v>
      </c>
      <c r="H66" s="49">
        <f t="shared" si="1"/>
        <v>-0.02820662495252176</v>
      </c>
    </row>
    <row r="67" spans="1:8" ht="21" customHeight="1">
      <c r="A67" s="52">
        <v>21502</v>
      </c>
      <c r="B67" s="53" t="s">
        <v>82</v>
      </c>
      <c r="C67" s="40">
        <v>577.99</v>
      </c>
      <c r="D67" s="48">
        <v>600</v>
      </c>
      <c r="E67" s="48"/>
      <c r="F67" s="48">
        <v>600</v>
      </c>
      <c r="G67" s="40">
        <f t="shared" si="0"/>
        <v>22.00999999999999</v>
      </c>
      <c r="H67" s="49">
        <f t="shared" si="1"/>
        <v>0.03808024360283048</v>
      </c>
    </row>
    <row r="68" spans="1:8" ht="21" customHeight="1">
      <c r="A68" s="52">
        <v>2150299</v>
      </c>
      <c r="B68" s="53" t="s">
        <v>83</v>
      </c>
      <c r="C68" s="40">
        <v>577.99</v>
      </c>
      <c r="D68" s="48">
        <v>600</v>
      </c>
      <c r="E68" s="48"/>
      <c r="F68" s="48">
        <v>600</v>
      </c>
      <c r="G68" s="40">
        <f t="shared" si="0"/>
        <v>22.00999999999999</v>
      </c>
      <c r="H68" s="49">
        <f t="shared" si="1"/>
        <v>0.03808024360283048</v>
      </c>
    </row>
    <row r="69" spans="1:8" ht="21" customHeight="1">
      <c r="A69" s="52">
        <v>21508</v>
      </c>
      <c r="B69" s="53" t="s">
        <v>84</v>
      </c>
      <c r="C69" s="40">
        <v>9966.62</v>
      </c>
      <c r="D69" s="48">
        <v>18831.2</v>
      </c>
      <c r="E69" s="48"/>
      <c r="F69" s="48">
        <v>18831.2</v>
      </c>
      <c r="G69" s="40">
        <f t="shared" si="0"/>
        <v>8864.58</v>
      </c>
      <c r="H69" s="49">
        <f t="shared" si="1"/>
        <v>0.8894269070156181</v>
      </c>
    </row>
    <row r="70" spans="1:8" ht="21" customHeight="1">
      <c r="A70" s="52">
        <v>2150805</v>
      </c>
      <c r="B70" s="53" t="s">
        <v>85</v>
      </c>
      <c r="C70" s="40">
        <v>9966.62</v>
      </c>
      <c r="D70" s="48">
        <v>18831.2</v>
      </c>
      <c r="E70" s="48"/>
      <c r="F70" s="48">
        <v>18831.2</v>
      </c>
      <c r="G70" s="40">
        <f t="shared" si="0"/>
        <v>8864.58</v>
      </c>
      <c r="H70" s="49">
        <f t="shared" si="1"/>
        <v>0.8894269070156181</v>
      </c>
    </row>
    <row r="71" spans="1:8" ht="21" customHeight="1">
      <c r="A71" s="52">
        <v>21599</v>
      </c>
      <c r="B71" s="53" t="s">
        <v>86</v>
      </c>
      <c r="C71" s="40">
        <v>14466.89</v>
      </c>
      <c r="D71" s="48">
        <v>4874.81</v>
      </c>
      <c r="E71" s="48"/>
      <c r="F71" s="48">
        <v>4874.81</v>
      </c>
      <c r="G71" s="40">
        <f t="shared" si="0"/>
        <v>-9592.079999999998</v>
      </c>
      <c r="H71" s="49">
        <f t="shared" si="1"/>
        <v>-0.6630367687872099</v>
      </c>
    </row>
    <row r="72" spans="1:8" ht="21" customHeight="1">
      <c r="A72" s="52">
        <v>2159999</v>
      </c>
      <c r="B72" s="53" t="s">
        <v>87</v>
      </c>
      <c r="C72" s="40">
        <v>14466.89</v>
      </c>
      <c r="D72" s="48">
        <v>4874.81</v>
      </c>
      <c r="E72" s="48"/>
      <c r="F72" s="48">
        <v>4874.81</v>
      </c>
      <c r="G72" s="40">
        <f aca="true" t="shared" si="2" ref="G72:G81">D72-C72</f>
        <v>-9592.079999999998</v>
      </c>
      <c r="H72" s="49">
        <f t="shared" si="1"/>
        <v>-0.6630367687872099</v>
      </c>
    </row>
    <row r="73" spans="1:8" ht="21" customHeight="1">
      <c r="A73" s="52">
        <v>221</v>
      </c>
      <c r="B73" s="53" t="s">
        <v>88</v>
      </c>
      <c r="C73" s="40">
        <v>192.1</v>
      </c>
      <c r="D73" s="48">
        <v>179.98</v>
      </c>
      <c r="E73" s="48">
        <v>179.98</v>
      </c>
      <c r="F73" s="48"/>
      <c r="G73" s="40">
        <f t="shared" si="2"/>
        <v>-12.120000000000005</v>
      </c>
      <c r="H73" s="49">
        <f t="shared" si="1"/>
        <v>-0.06309213951067155</v>
      </c>
    </row>
    <row r="74" spans="1:8" ht="21" customHeight="1">
      <c r="A74" s="52">
        <v>22102</v>
      </c>
      <c r="B74" s="53" t="s">
        <v>89</v>
      </c>
      <c r="C74" s="40">
        <v>192.1</v>
      </c>
      <c r="D74" s="48">
        <v>179.98</v>
      </c>
      <c r="E74" s="48">
        <v>179.98</v>
      </c>
      <c r="F74" s="48"/>
      <c r="G74" s="40">
        <f t="shared" si="2"/>
        <v>-12.120000000000005</v>
      </c>
      <c r="H74" s="49">
        <f t="shared" si="1"/>
        <v>-0.06309213951067155</v>
      </c>
    </row>
    <row r="75" spans="1:8" ht="21" customHeight="1">
      <c r="A75" s="52">
        <v>2210201</v>
      </c>
      <c r="B75" s="53" t="s">
        <v>90</v>
      </c>
      <c r="C75" s="40">
        <v>192.1</v>
      </c>
      <c r="D75" s="48">
        <v>179.98</v>
      </c>
      <c r="E75" s="48">
        <v>179.98</v>
      </c>
      <c r="F75" s="48"/>
      <c r="G75" s="40">
        <f t="shared" si="2"/>
        <v>-12.120000000000005</v>
      </c>
      <c r="H75" s="49">
        <f t="shared" si="1"/>
        <v>-0.06309213951067155</v>
      </c>
    </row>
    <row r="76" spans="1:8" ht="21" customHeight="1">
      <c r="A76" s="52">
        <v>222</v>
      </c>
      <c r="B76" s="53" t="s">
        <v>91</v>
      </c>
      <c r="C76" s="40"/>
      <c r="D76" s="48">
        <v>140</v>
      </c>
      <c r="E76" s="48"/>
      <c r="F76" s="48">
        <v>140</v>
      </c>
      <c r="G76" s="40">
        <f t="shared" si="2"/>
        <v>140</v>
      </c>
      <c r="H76" s="49"/>
    </row>
    <row r="77" spans="1:8" ht="21" customHeight="1">
      <c r="A77" s="52">
        <v>22204</v>
      </c>
      <c r="B77" s="53" t="s">
        <v>92</v>
      </c>
      <c r="C77" s="40"/>
      <c r="D77" s="48">
        <v>140</v>
      </c>
      <c r="E77" s="48"/>
      <c r="F77" s="48">
        <v>140</v>
      </c>
      <c r="G77" s="40">
        <f t="shared" si="2"/>
        <v>140</v>
      </c>
      <c r="H77" s="49"/>
    </row>
    <row r="78" spans="1:8" ht="21" customHeight="1">
      <c r="A78" s="52">
        <v>2220499</v>
      </c>
      <c r="B78" s="53" t="s">
        <v>93</v>
      </c>
      <c r="C78" s="40"/>
      <c r="D78" s="48">
        <v>140</v>
      </c>
      <c r="E78" s="48"/>
      <c r="F78" s="48">
        <v>140</v>
      </c>
      <c r="G78" s="40">
        <f t="shared" si="2"/>
        <v>140</v>
      </c>
      <c r="H78" s="49"/>
    </row>
    <row r="79" spans="1:8" ht="21" customHeight="1">
      <c r="A79" s="52">
        <v>229</v>
      </c>
      <c r="B79" s="53" t="s">
        <v>94</v>
      </c>
      <c r="C79" s="40"/>
      <c r="D79" s="48">
        <v>100</v>
      </c>
      <c r="E79" s="48"/>
      <c r="F79" s="48">
        <v>100</v>
      </c>
      <c r="G79" s="40">
        <f t="shared" si="2"/>
        <v>100</v>
      </c>
      <c r="H79" s="49"/>
    </row>
    <row r="80" spans="1:8" ht="21" customHeight="1">
      <c r="A80" s="52">
        <v>22999</v>
      </c>
      <c r="B80" s="53" t="s">
        <v>95</v>
      </c>
      <c r="C80" s="40"/>
      <c r="D80" s="48">
        <v>100</v>
      </c>
      <c r="E80" s="48"/>
      <c r="F80" s="48">
        <v>100</v>
      </c>
      <c r="G80" s="40">
        <f t="shared" si="2"/>
        <v>100</v>
      </c>
      <c r="H80" s="49"/>
    </row>
    <row r="81" spans="1:8" ht="21" customHeight="1">
      <c r="A81" s="52">
        <v>2299901</v>
      </c>
      <c r="B81" s="53" t="s">
        <v>96</v>
      </c>
      <c r="C81" s="40"/>
      <c r="D81" s="48">
        <v>100</v>
      </c>
      <c r="E81" s="48"/>
      <c r="F81" s="48">
        <v>100</v>
      </c>
      <c r="G81" s="40">
        <f t="shared" si="2"/>
        <v>100</v>
      </c>
      <c r="H81" s="49"/>
    </row>
    <row r="83" spans="1:3" ht="19.5" customHeight="1">
      <c r="A83" s="98" t="s">
        <v>157</v>
      </c>
      <c r="B83" s="98"/>
      <c r="C83" s="37"/>
    </row>
  </sheetData>
  <sheetProtection/>
  <mergeCells count="8">
    <mergeCell ref="A83:B83"/>
    <mergeCell ref="C5:C6"/>
    <mergeCell ref="A1:B1"/>
    <mergeCell ref="A3:H3"/>
    <mergeCell ref="A5:B5"/>
    <mergeCell ref="D5:F5"/>
    <mergeCell ref="G5:H5"/>
    <mergeCell ref="A7:B7"/>
  </mergeCells>
  <printOptions horizontalCentered="1"/>
  <pageMargins left="0" right="0" top="0" bottom="0" header="0.5118110236220472" footer="0.5118110236220472"/>
  <pageSetup horizontalDpi="1200" verticalDpi="12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G15" sqref="G15"/>
    </sheetView>
  </sheetViews>
  <sheetFormatPr defaultColWidth="8.75390625" defaultRowHeight="14.25"/>
  <cols>
    <col min="1" max="1" width="16.625" style="0" customWidth="1"/>
    <col min="2" max="2" width="35.875" style="34" customWidth="1"/>
    <col min="3" max="3" width="19.75390625" style="35" customWidth="1"/>
    <col min="4" max="4" width="19.75390625" style="0" customWidth="1"/>
    <col min="5" max="5" width="17.00390625" style="0" customWidth="1"/>
  </cols>
  <sheetData>
    <row r="1" ht="14.25">
      <c r="A1" s="36"/>
    </row>
    <row r="2" spans="1:5" s="10" customFormat="1" ht="12">
      <c r="A2" s="13"/>
      <c r="B2" s="37"/>
      <c r="C2" s="2"/>
      <c r="E2" s="2" t="s">
        <v>177</v>
      </c>
    </row>
    <row r="3" spans="1:5" s="33" customFormat="1" ht="25.5" customHeight="1">
      <c r="A3" s="109" t="s">
        <v>178</v>
      </c>
      <c r="B3" s="102"/>
      <c r="C3" s="102"/>
      <c r="D3" s="85"/>
      <c r="E3" s="85"/>
    </row>
    <row r="4" spans="1:5" s="10" customFormat="1" ht="26.25" customHeight="1">
      <c r="A4" s="5" t="s">
        <v>3</v>
      </c>
      <c r="B4" s="37"/>
      <c r="C4" s="2"/>
      <c r="E4" s="2" t="s">
        <v>4</v>
      </c>
    </row>
    <row r="5" spans="1:5" ht="21" customHeight="1">
      <c r="A5" s="89" t="s">
        <v>179</v>
      </c>
      <c r="B5" s="96"/>
      <c r="C5" s="110" t="s">
        <v>180</v>
      </c>
      <c r="D5" s="111"/>
      <c r="E5" s="112"/>
    </row>
    <row r="6" spans="1:5" ht="21" customHeight="1">
      <c r="A6" s="6" t="s">
        <v>164</v>
      </c>
      <c r="B6" s="6" t="s">
        <v>165</v>
      </c>
      <c r="C6" s="38" t="s">
        <v>16</v>
      </c>
      <c r="D6" s="39" t="s">
        <v>181</v>
      </c>
      <c r="E6" s="39" t="s">
        <v>182</v>
      </c>
    </row>
    <row r="7" spans="1:5" ht="21" customHeight="1">
      <c r="A7" s="113" t="s">
        <v>16</v>
      </c>
      <c r="B7" s="107"/>
      <c r="C7" s="40">
        <f>SUM(C8+C19+C27)</f>
        <v>840.43</v>
      </c>
      <c r="D7" s="40">
        <f>SUM(D8+D19+D27)</f>
        <v>701.75</v>
      </c>
      <c r="E7" s="40">
        <f>SUM(E8+E19+E27)</f>
        <v>138.68</v>
      </c>
    </row>
    <row r="8" spans="1:5" ht="21" customHeight="1">
      <c r="A8" s="26" t="s">
        <v>183</v>
      </c>
      <c r="B8" s="26" t="s">
        <v>184</v>
      </c>
      <c r="C8" s="40">
        <v>698.91</v>
      </c>
      <c r="D8" s="40">
        <v>698.91</v>
      </c>
      <c r="E8" s="41"/>
    </row>
    <row r="9" spans="1:5" ht="21" customHeight="1">
      <c r="A9" s="26" t="s">
        <v>185</v>
      </c>
      <c r="B9" s="26" t="s">
        <v>186</v>
      </c>
      <c r="C9" s="40">
        <v>64.93</v>
      </c>
      <c r="D9" s="40">
        <v>64.93</v>
      </c>
      <c r="E9" s="41"/>
    </row>
    <row r="10" spans="1:5" ht="21" customHeight="1">
      <c r="A10" s="26" t="s">
        <v>187</v>
      </c>
      <c r="B10" s="26" t="s">
        <v>188</v>
      </c>
      <c r="C10" s="40">
        <v>80.14</v>
      </c>
      <c r="D10" s="40">
        <v>80.14</v>
      </c>
      <c r="E10" s="41"/>
    </row>
    <row r="11" spans="1:5" ht="21" customHeight="1">
      <c r="A11" s="26" t="s">
        <v>189</v>
      </c>
      <c r="B11" s="26" t="s">
        <v>190</v>
      </c>
      <c r="C11" s="40">
        <v>235.36</v>
      </c>
      <c r="D11" s="40">
        <v>235.36</v>
      </c>
      <c r="E11" s="41"/>
    </row>
    <row r="12" spans="1:5" ht="21" customHeight="1">
      <c r="A12" s="26" t="s">
        <v>191</v>
      </c>
      <c r="B12" s="26" t="s">
        <v>192</v>
      </c>
      <c r="C12" s="40">
        <v>60.05</v>
      </c>
      <c r="D12" s="40">
        <v>60.05</v>
      </c>
      <c r="E12" s="41"/>
    </row>
    <row r="13" spans="1:5" ht="21" customHeight="1">
      <c r="A13" s="26" t="s">
        <v>193</v>
      </c>
      <c r="B13" s="26" t="s">
        <v>194</v>
      </c>
      <c r="C13" s="40">
        <v>34.28</v>
      </c>
      <c r="D13" s="40">
        <v>34.28</v>
      </c>
      <c r="E13" s="41"/>
    </row>
    <row r="14" spans="1:5" ht="21" customHeight="1">
      <c r="A14" s="26" t="s">
        <v>195</v>
      </c>
      <c r="B14" s="26" t="s">
        <v>196</v>
      </c>
      <c r="C14" s="40">
        <v>17.15</v>
      </c>
      <c r="D14" s="40">
        <v>17.15</v>
      </c>
      <c r="E14" s="41"/>
    </row>
    <row r="15" spans="1:5" ht="21" customHeight="1">
      <c r="A15" s="26" t="s">
        <v>197</v>
      </c>
      <c r="B15" s="26" t="s">
        <v>198</v>
      </c>
      <c r="C15" s="40">
        <v>16.04</v>
      </c>
      <c r="D15" s="40">
        <v>16.04</v>
      </c>
      <c r="E15" s="41"/>
    </row>
    <row r="16" spans="1:5" ht="21" customHeight="1">
      <c r="A16" s="26" t="s">
        <v>199</v>
      </c>
      <c r="B16" s="26" t="s">
        <v>200</v>
      </c>
      <c r="C16" s="40">
        <v>8.56</v>
      </c>
      <c r="D16" s="40">
        <v>8.56</v>
      </c>
      <c r="E16" s="41"/>
    </row>
    <row r="17" spans="1:5" ht="21" customHeight="1">
      <c r="A17" s="26" t="s">
        <v>201</v>
      </c>
      <c r="B17" s="26" t="s">
        <v>202</v>
      </c>
      <c r="C17" s="40">
        <v>2.42</v>
      </c>
      <c r="D17" s="40">
        <v>2.42</v>
      </c>
      <c r="E17" s="41"/>
    </row>
    <row r="18" spans="1:5" ht="21" customHeight="1">
      <c r="A18" s="26" t="s">
        <v>203</v>
      </c>
      <c r="B18" s="26" t="s">
        <v>204</v>
      </c>
      <c r="C18" s="40">
        <v>179.98</v>
      </c>
      <c r="D18" s="40">
        <v>179.98</v>
      </c>
      <c r="E18" s="41"/>
    </row>
    <row r="19" spans="1:5" ht="21" customHeight="1">
      <c r="A19" s="26" t="s">
        <v>205</v>
      </c>
      <c r="B19" s="26" t="s">
        <v>206</v>
      </c>
      <c r="C19" s="40">
        <v>136.68</v>
      </c>
      <c r="D19" s="40"/>
      <c r="E19" s="40">
        <v>136.68</v>
      </c>
    </row>
    <row r="20" spans="1:5" ht="21" customHeight="1">
      <c r="A20" s="26" t="s">
        <v>207</v>
      </c>
      <c r="B20" s="26" t="s">
        <v>208</v>
      </c>
      <c r="C20" s="40">
        <v>12</v>
      </c>
      <c r="D20" s="40"/>
      <c r="E20" s="40">
        <v>12</v>
      </c>
    </row>
    <row r="21" spans="1:5" ht="21" customHeight="1">
      <c r="A21" s="26" t="s">
        <v>209</v>
      </c>
      <c r="B21" s="26" t="s">
        <v>210</v>
      </c>
      <c r="C21" s="40">
        <v>25</v>
      </c>
      <c r="D21" s="40"/>
      <c r="E21" s="40">
        <v>25</v>
      </c>
    </row>
    <row r="22" spans="1:5" ht="21" customHeight="1">
      <c r="A22" s="26" t="s">
        <v>211</v>
      </c>
      <c r="B22" s="26" t="s">
        <v>212</v>
      </c>
      <c r="C22" s="40">
        <v>22</v>
      </c>
      <c r="D22" s="40"/>
      <c r="E22" s="40">
        <v>22</v>
      </c>
    </row>
    <row r="23" spans="1:5" ht="21" customHeight="1">
      <c r="A23" s="26" t="s">
        <v>213</v>
      </c>
      <c r="B23" s="26" t="s">
        <v>214</v>
      </c>
      <c r="C23" s="40">
        <v>15.77</v>
      </c>
      <c r="D23" s="40"/>
      <c r="E23" s="40">
        <v>15.77</v>
      </c>
    </row>
    <row r="24" spans="1:5" ht="21" customHeight="1">
      <c r="A24" s="26" t="s">
        <v>215</v>
      </c>
      <c r="B24" s="26" t="s">
        <v>216</v>
      </c>
      <c r="C24" s="40">
        <v>45.6</v>
      </c>
      <c r="D24" s="40"/>
      <c r="E24" s="40">
        <v>45.6</v>
      </c>
    </row>
    <row r="25" spans="1:5" ht="21" customHeight="1">
      <c r="A25" s="26" t="s">
        <v>217</v>
      </c>
      <c r="B25" s="26" t="s">
        <v>218</v>
      </c>
      <c r="C25" s="40">
        <v>9.81</v>
      </c>
      <c r="D25" s="40"/>
      <c r="E25" s="40">
        <v>9.81</v>
      </c>
    </row>
    <row r="26" spans="1:5" ht="21" customHeight="1">
      <c r="A26" s="26" t="s">
        <v>219</v>
      </c>
      <c r="B26" s="26" t="s">
        <v>220</v>
      </c>
      <c r="C26" s="40">
        <v>6.5</v>
      </c>
      <c r="D26" s="40"/>
      <c r="E26" s="40">
        <v>6.5</v>
      </c>
    </row>
    <row r="27" spans="1:5" ht="21" customHeight="1">
      <c r="A27" s="26" t="s">
        <v>221</v>
      </c>
      <c r="B27" s="26" t="s">
        <v>222</v>
      </c>
      <c r="C27" s="40">
        <v>4.84</v>
      </c>
      <c r="D27" s="40">
        <v>2.84</v>
      </c>
      <c r="E27" s="40">
        <v>2</v>
      </c>
    </row>
    <row r="28" spans="1:5" ht="21" customHeight="1">
      <c r="A28" s="26" t="s">
        <v>223</v>
      </c>
      <c r="B28" s="26" t="s">
        <v>224</v>
      </c>
      <c r="C28" s="40">
        <v>1.05</v>
      </c>
      <c r="D28" s="40">
        <v>1.05</v>
      </c>
      <c r="E28" s="41"/>
    </row>
    <row r="29" spans="1:5" ht="21" customHeight="1">
      <c r="A29" s="26" t="s">
        <v>225</v>
      </c>
      <c r="B29" s="26" t="s">
        <v>226</v>
      </c>
      <c r="C29" s="40">
        <v>0.06</v>
      </c>
      <c r="D29" s="40">
        <v>0.06</v>
      </c>
      <c r="E29" s="41"/>
    </row>
    <row r="30" spans="1:5" ht="21" customHeight="1">
      <c r="A30" s="26" t="s">
        <v>227</v>
      </c>
      <c r="B30" s="26" t="s">
        <v>228</v>
      </c>
      <c r="C30" s="40">
        <v>3.73</v>
      </c>
      <c r="D30" s="40">
        <v>1.73</v>
      </c>
      <c r="E30" s="40">
        <v>2</v>
      </c>
    </row>
    <row r="32" spans="1:2" ht="14.25">
      <c r="A32" s="10" t="s">
        <v>229</v>
      </c>
      <c r="B32" s="37"/>
    </row>
  </sheetData>
  <sheetProtection/>
  <mergeCells count="4">
    <mergeCell ref="A3:E3"/>
    <mergeCell ref="A5:B5"/>
    <mergeCell ref="C5:E5"/>
    <mergeCell ref="A7:B7"/>
  </mergeCells>
  <printOptions/>
  <pageMargins left="0" right="0" top="0.5511811023622047" bottom="0.9842519685039371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J20"/>
  <sheetViews>
    <sheetView zoomScalePageLayoutView="0" workbookViewId="0" topLeftCell="A1">
      <selection activeCell="A4" sqref="A4"/>
    </sheetView>
  </sheetViews>
  <sheetFormatPr defaultColWidth="6.875" defaultRowHeight="19.5" customHeight="1"/>
  <cols>
    <col min="1" max="1" width="15.375" style="13" customWidth="1"/>
    <col min="2" max="2" width="33.50390625" style="13" customWidth="1"/>
    <col min="3" max="3" width="25.875" style="14" customWidth="1"/>
    <col min="4" max="4" width="22.75390625" style="14" customWidth="1"/>
    <col min="5" max="5" width="22.375" style="14" customWidth="1"/>
    <col min="6" max="244" width="14.625" style="13" customWidth="1"/>
    <col min="245" max="252" width="6.875" style="0" customWidth="1"/>
  </cols>
  <sheetData>
    <row r="1" spans="1:8" s="10" customFormat="1" ht="19.5" customHeight="1">
      <c r="A1" s="99"/>
      <c r="B1" s="99"/>
      <c r="C1" s="14"/>
      <c r="D1" s="14"/>
      <c r="E1" s="14"/>
      <c r="F1" s="13"/>
      <c r="G1" s="13"/>
      <c r="H1" s="13"/>
    </row>
    <row r="2" spans="1:8" s="10" customFormat="1" ht="18.75" customHeight="1">
      <c r="A2" s="1"/>
      <c r="B2" s="1"/>
      <c r="C2" s="14"/>
      <c r="D2" s="14"/>
      <c r="E2" s="15" t="s">
        <v>230</v>
      </c>
      <c r="F2" s="13"/>
      <c r="G2" s="13"/>
      <c r="H2" s="13"/>
    </row>
    <row r="3" spans="1:244" s="11" customFormat="1" ht="32.25" customHeight="1">
      <c r="A3" s="100" t="s">
        <v>231</v>
      </c>
      <c r="B3" s="101"/>
      <c r="C3" s="101"/>
      <c r="D3" s="101"/>
      <c r="E3" s="101"/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</row>
    <row r="4" spans="1:5" ht="19.5" customHeight="1">
      <c r="A4" s="5" t="s">
        <v>3</v>
      </c>
      <c r="B4" s="18"/>
      <c r="C4" s="19"/>
      <c r="D4" s="19"/>
      <c r="E4" s="9" t="s">
        <v>4</v>
      </c>
    </row>
    <row r="5" spans="1:5" ht="19.5" customHeight="1">
      <c r="A5" s="103" t="s">
        <v>160</v>
      </c>
      <c r="B5" s="104"/>
      <c r="C5" s="117" t="s">
        <v>232</v>
      </c>
      <c r="D5" s="118"/>
      <c r="E5" s="119"/>
    </row>
    <row r="6" spans="1:5" s="12" customFormat="1" ht="50.25" customHeight="1">
      <c r="A6" s="21" t="s">
        <v>164</v>
      </c>
      <c r="B6" s="22" t="s">
        <v>165</v>
      </c>
      <c r="C6" s="23" t="s">
        <v>16</v>
      </c>
      <c r="D6" s="23" t="s">
        <v>123</v>
      </c>
      <c r="E6" s="23" t="s">
        <v>124</v>
      </c>
    </row>
    <row r="7" spans="1:5" s="12" customFormat="1" ht="21" customHeight="1">
      <c r="A7" s="108" t="s">
        <v>16</v>
      </c>
      <c r="B7" s="96"/>
      <c r="C7" s="24"/>
      <c r="D7" s="24"/>
      <c r="E7" s="24"/>
    </row>
    <row r="8" spans="1:5" ht="21" customHeight="1">
      <c r="A8" s="25"/>
      <c r="B8" s="26"/>
      <c r="C8" s="27"/>
      <c r="D8" s="27"/>
      <c r="E8" s="27"/>
    </row>
    <row r="9" spans="1:5" ht="21" customHeight="1">
      <c r="A9" s="28"/>
      <c r="B9" s="26"/>
      <c r="C9" s="29"/>
      <c r="D9" s="29"/>
      <c r="E9" s="29"/>
    </row>
    <row r="10" spans="1:5" ht="21" customHeight="1">
      <c r="A10" s="28"/>
      <c r="B10" s="26"/>
      <c r="C10" s="30"/>
      <c r="D10" s="30"/>
      <c r="E10" s="30"/>
    </row>
    <row r="11" spans="1:5" ht="21" customHeight="1">
      <c r="A11" s="28"/>
      <c r="B11" s="26"/>
      <c r="C11" s="30"/>
      <c r="D11" s="30"/>
      <c r="E11" s="30"/>
    </row>
    <row r="12" spans="1:5" ht="21" customHeight="1">
      <c r="A12" s="31"/>
      <c r="B12" s="26"/>
      <c r="C12" s="32"/>
      <c r="D12" s="32"/>
      <c r="E12" s="32"/>
    </row>
    <row r="13" spans="1:5" ht="21" customHeight="1">
      <c r="A13" s="31"/>
      <c r="B13" s="26"/>
      <c r="C13" s="32"/>
      <c r="D13" s="32"/>
      <c r="E13" s="32"/>
    </row>
    <row r="14" spans="1:5" ht="21" customHeight="1">
      <c r="A14" s="31"/>
      <c r="B14" s="26"/>
      <c r="C14" s="32"/>
      <c r="D14" s="32"/>
      <c r="E14" s="32"/>
    </row>
    <row r="15" spans="1:5" ht="21" customHeight="1">
      <c r="A15" s="31"/>
      <c r="B15" s="26"/>
      <c r="C15" s="32"/>
      <c r="D15" s="32"/>
      <c r="E15" s="32"/>
    </row>
    <row r="16" spans="1:5" ht="21" customHeight="1">
      <c r="A16" s="31"/>
      <c r="B16" s="26"/>
      <c r="C16" s="32"/>
      <c r="D16" s="32"/>
      <c r="E16" s="32"/>
    </row>
    <row r="17" spans="1:5" ht="21" customHeight="1">
      <c r="A17" s="31"/>
      <c r="B17" s="6"/>
      <c r="C17" s="32"/>
      <c r="D17" s="32"/>
      <c r="E17" s="32"/>
    </row>
    <row r="19" spans="1:2" ht="19.5" customHeight="1">
      <c r="A19" s="98" t="s">
        <v>157</v>
      </c>
      <c r="B19" s="98"/>
    </row>
    <row r="20" spans="1:5" ht="19.5" customHeight="1">
      <c r="A20" s="114" t="s">
        <v>233</v>
      </c>
      <c r="B20" s="115"/>
      <c r="C20" s="116"/>
      <c r="D20" s="116"/>
      <c r="E20" s="116"/>
    </row>
  </sheetData>
  <sheetProtection/>
  <mergeCells count="7">
    <mergeCell ref="A20:E20"/>
    <mergeCell ref="A1:B1"/>
    <mergeCell ref="A3:E3"/>
    <mergeCell ref="A5:B5"/>
    <mergeCell ref="C5:E5"/>
    <mergeCell ref="A7:B7"/>
    <mergeCell ref="A19:B19"/>
  </mergeCells>
  <printOptions/>
  <pageMargins left="0.75" right="0.75" top="1" bottom="0.4799999999999999" header="0.5" footer="0.5"/>
  <pageSetup horizontalDpi="1200" verticalDpi="12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4" sqref="A4"/>
    </sheetView>
  </sheetViews>
  <sheetFormatPr defaultColWidth="8.75390625" defaultRowHeight="14.25"/>
  <cols>
    <col min="1" max="1" width="45.875" style="0" customWidth="1"/>
    <col min="2" max="2" width="50.375" style="0" customWidth="1"/>
    <col min="3" max="3" width="9.00390625" style="0" customWidth="1"/>
    <col min="4" max="7" width="8.75390625" style="0" customWidth="1"/>
    <col min="8" max="8" width="10.125" style="0" customWidth="1"/>
  </cols>
  <sheetData>
    <row r="1" ht="14.25">
      <c r="A1" s="1"/>
    </row>
    <row r="2" spans="2:12" ht="18" customHeight="1">
      <c r="B2" s="2" t="s">
        <v>234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.75" customHeight="1">
      <c r="A3" s="109" t="s">
        <v>235</v>
      </c>
      <c r="B3" s="102"/>
      <c r="L3" s="9"/>
    </row>
    <row r="4" spans="1:12" ht="17.25" customHeight="1">
      <c r="A4" s="5" t="s">
        <v>3</v>
      </c>
      <c r="B4" s="2" t="s">
        <v>4</v>
      </c>
      <c r="L4" s="2"/>
    </row>
    <row r="5" spans="1:4" ht="21" customHeight="1">
      <c r="A5" s="6" t="s">
        <v>236</v>
      </c>
      <c r="B5" s="6" t="s">
        <v>237</v>
      </c>
      <c r="C5" s="7"/>
      <c r="D5" s="7"/>
    </row>
    <row r="6" spans="1:2" ht="22.5" customHeight="1">
      <c r="A6" s="8" t="s">
        <v>238</v>
      </c>
      <c r="B6" s="6">
        <v>137.5</v>
      </c>
    </row>
    <row r="7" spans="1:2" ht="21" customHeight="1">
      <c r="A7" s="8" t="s">
        <v>239</v>
      </c>
      <c r="B7" s="6">
        <v>115.5</v>
      </c>
    </row>
    <row r="8" spans="1:2" ht="21" customHeight="1">
      <c r="A8" s="8" t="s">
        <v>240</v>
      </c>
      <c r="B8" s="6">
        <v>115.5</v>
      </c>
    </row>
    <row r="9" spans="1:2" ht="24" customHeight="1">
      <c r="A9" s="8" t="s">
        <v>241</v>
      </c>
      <c r="B9" s="6"/>
    </row>
    <row r="10" spans="1:2" ht="29.25" customHeight="1">
      <c r="A10" s="8" t="s">
        <v>242</v>
      </c>
      <c r="B10" s="6">
        <v>22</v>
      </c>
    </row>
    <row r="11" spans="1:2" ht="24.75" customHeight="1">
      <c r="A11" s="8" t="s">
        <v>243</v>
      </c>
      <c r="B11" s="6"/>
    </row>
    <row r="12" spans="1:2" ht="26.25" customHeight="1">
      <c r="A12" s="8" t="s">
        <v>244</v>
      </c>
      <c r="B12" s="6"/>
    </row>
    <row r="13" spans="1:2" ht="27" customHeight="1">
      <c r="A13" s="8" t="s">
        <v>245</v>
      </c>
      <c r="B13" s="6"/>
    </row>
  </sheetData>
  <sheetProtection/>
  <mergeCells count="1">
    <mergeCell ref="A3:B3"/>
  </mergeCells>
  <printOptions/>
  <pageMargins left="1.69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gaojie</cp:lastModifiedBy>
  <cp:lastPrinted>2020-06-03T00:54:15Z</cp:lastPrinted>
  <dcterms:created xsi:type="dcterms:W3CDTF">2013-02-18T08:49:03Z</dcterms:created>
  <dcterms:modified xsi:type="dcterms:W3CDTF">2020-06-03T03:05:20Z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